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<sst xmlns="http://schemas.openxmlformats.org/spreadsheetml/2006/main" count="813" uniqueCount="218">
  <si>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</si>
  <si>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</si>
  <si>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</si>
  <si>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</si>
  <si>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</si>
  <si>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</si>
  <si>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</si>
  <si>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</si>
  <si>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</si>
  <si>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</si>
  <si>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</si>
  <si>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</si>
  <si>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</si>
  <si>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</si>
  <si>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</si>
  <si>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</si>
  <si>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</si>
  <si>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</si>
  <si>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</si>
  <si>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</si>
  <si>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</si>
  <si>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</si>
  <si>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</si>
  <si>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</si>
  <si>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</si>
  <si>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</si>
  <si>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</si>
  <si>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</si>
  <si>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</si>
  <si>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</si>
  <si>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</si>
  <si>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</si>
  <si>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</si>
  <si>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</si>
  <si>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</si>
  <si>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</si>
  <si>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</si>
  <si>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</si>
  <si>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</si>
  <si>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</si>
  <si>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</si>
  <si>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</si>
  <si>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</si>
  <si>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</si>
  <si>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</si>
  <si>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</si>
  <si>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</si>
  <si>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</si>
  <si>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</si>
  <si>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</si>
  <si>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</si>
  <si>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</si>
  <si>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</si>
  <si>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</si>
  <si>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</si>
  <si>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</si>
  <si>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</si>
  <si>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</si>
  <si>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</si>
  <si>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</si>
  <si>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</si>
  <si>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</si>
  <si>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</si>
  <si>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</si>
  <si>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Муниципальные программы сельских поселений</t>
  </si>
  <si>
    <t>Муниципальная программа "Развитие муниципального управления и муниципальной службы в муниципальном образовании Красноярское сельское поселение"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</si>
  <si>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</si>
  <si>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</si>
  <si>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</si>
  <si>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</si>
  <si>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</si>
  <si>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</si>
  <si>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</si>
  <si>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</si>
  <si>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</si>
  <si>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</si>
  <si>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</si>
  <si>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</si>
  <si>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</si>
  <si>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</si>
  <si>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</si>
  <si>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</si>
  <si>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</si>
  <si>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</si>
  <si>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</si>
  <si>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</si>
  <si>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</si>
  <si>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</si>
  <si>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</si>
  <si>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</si>
  <si>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</si>
  <si>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</si>
  <si>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</si>
  <si>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</si>
  <si>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</si>
  <si>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</si>
  <si>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</si>
  <si>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</si>
  <si>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</si>
  <si>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</si>
  <si>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</si>
  <si>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</si>
  <si>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</si>
  <si>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</si>
  <si>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</si>
  <si>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</si>
  <si>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</si>
  <si>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</si>
  <si>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</si>
  <si>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</si>
  <si>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</si>
  <si>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</si>
  <si>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</si>
  <si>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2017 год (тыс.руб.)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</si>
  <si>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</si>
  <si>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</si>
  <si>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</si>
  <si>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0107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</si>
  <si>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</si>
  <si>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</si>
  <si>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</si>
  <si>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</si>
  <si>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</si>
  <si>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</si>
  <si>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</si>
  <si>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</si>
  <si>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</si>
  <si>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</si>
  <si>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</si>
  <si>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</si>
  <si>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</si>
  <si>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</si>
  <si>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</si>
  <si>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600050000</t>
  </si>
  <si>
    <t>Муниципальные программы муниципальных образований</t>
  </si>
  <si>
    <t>7900000000</t>
  </si>
  <si>
    <t>7960000000</t>
  </si>
  <si>
    <t>7963000000</t>
  </si>
  <si>
    <t>Мероприятия по обучению муниципальных служащих</t>
  </si>
  <si>
    <t>7963100000</t>
  </si>
  <si>
    <t>Муниципальные  программы муниципальных образований</t>
  </si>
  <si>
    <t>Муниципальные  программы сельских поселений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</si>
  <si>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</si>
  <si>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</si>
  <si>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</si>
  <si>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</si>
  <si>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</si>
  <si>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</si>
  <si>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</si>
  <si>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</si>
  <si>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</si>
  <si>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</si>
  <si>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</si>
  <si>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7965200000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</si>
  <si>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</si>
  <si>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</si>
  <si>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</si>
  <si>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</si>
  <si>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</si>
  <si>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строительству станции очистки воды</t>
  </si>
  <si>
    <t>7961100000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</si>
  <si>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</si>
  <si>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</si>
  <si>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</si>
  <si>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</si>
  <si>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</si>
  <si>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Обеспечение проведения выборов и референдумов</t>
  </si>
  <si>
    <t>Проведение выборов в представительные органы муниципальных образований</t>
  </si>
  <si>
    <t>0200200000</t>
  </si>
  <si>
    <t>Проведение выборов главы муниципального образования</t>
  </si>
  <si>
    <t>0200300000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</si>
  <si>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</si>
  <si>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</si>
  <si>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</si>
  <si>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</si>
  <si>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Муниципальная программа "Защита населения и территории муниципального образования Красноярское сельское поселение от чрезвычайных ситуаций, обеспечение пожарной безопастности"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</si>
  <si>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</si>
  <si>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</si>
  <si>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</si>
  <si>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</si>
  <si>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</si>
  <si>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</si>
  <si>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</si>
  <si>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</si>
  <si>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</si>
  <si>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</si>
  <si>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Мероприятия по ремонту автомобильных дорог общего пользования местного значения и искусственных сооружений на них</t>
  </si>
  <si>
    <t>Распределение бюджетных ассигнований по разделам, подразделам, целевым статьям, (группам и подгруппам) видов расходов  бюджета муниципального образования Красноярское сельское поселение на 2017 год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</si>
  <si>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</si>
  <si>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</si>
  <si>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</si>
  <si>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Муниципальные  программа "Развитие автомобильных дорог Кривошеинского района"</t>
  </si>
  <si>
    <t>содержание автомобильных дорог в муниципальных образованиях</t>
  </si>
  <si>
    <t>7928300000</t>
  </si>
  <si>
    <t>08160S0310</t>
  </si>
  <si>
    <t>исполнено на 01.07.2017</t>
  </si>
  <si>
    <t>Социальная политика</t>
  </si>
  <si>
    <t>Социальное обеспечение</t>
  </si>
  <si>
    <t>Иные выплаты населению</t>
  </si>
  <si>
    <t>7928000000</t>
  </si>
  <si>
    <t>65,60</t>
  </si>
  <si>
    <t xml:space="preserve">                                                                                       "О внесении изменений в Решение Совета Красноярского сельского поселения № 190 от 26.12.2016 года "Об утверждении бюджета муниципального образованмя Красноярское сельское поселение"</t>
  </si>
  <si>
    <t>Избирательная комиссия муниципального образования Красноярское сельское поселение</t>
  </si>
  <si>
    <t>918</t>
  </si>
  <si>
    <t>Приложение 5</t>
  </si>
  <si>
    <t>Муниципальная программма "Развитие коммунальной и коммуникационной инфраструктуры в Кривошеинском района"</t>
  </si>
  <si>
    <t>7929000000</t>
  </si>
  <si>
    <t>Подготовка объектовкоммунального комплекса Кривошеинского района к прохожденгию отопительного сезона</t>
  </si>
  <si>
    <t>7929300000</t>
  </si>
  <si>
    <t>Непрограммное направление расходов</t>
  </si>
  <si>
    <t>9900000000</t>
  </si>
  <si>
    <t>Резервные фонды исполнительного органа государственной властисубъекта Российской Федерации</t>
  </si>
  <si>
    <t>9900200000</t>
  </si>
  <si>
    <t>Муниципальная программа "Развитие культуры Кривошеинского района"</t>
  </si>
  <si>
    <t>7927000000</t>
  </si>
  <si>
    <t>Развитие материальной базы учреждений культуры, техническое переоснащение отрасли</t>
  </si>
  <si>
    <t>7927200000</t>
  </si>
  <si>
    <t xml:space="preserve">                                                                                                       к Решению Совета Красноярского сельского поселения № 10 от 05.10.2017г.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</si>
</sst>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9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16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b/>
      <sz val="15"/>
      <name val="Times New Roman CYR"/>
      <family val="1"/>
    </font>
    <font>
      <sz val="21"/>
      <name val="Times New Roman"/>
      <family val="1"/>
    </font>
    <font>
      <sz val="21"/>
      <name val="Arial Cyr"/>
      <family val="0"/>
    </font>
    <font>
      <sz val="24"/>
      <name val="Calibri"/>
      <family val="2"/>
    </font>
    <font>
      <sz val="22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i/>
      <sz val="22"/>
      <name val="Arial Cyr"/>
      <family val="2"/>
    </font>
    <font>
      <b/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170" fontId="15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7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49" fontId="31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vertical="center"/>
    </xf>
    <xf numFmtId="0" fontId="36" fillId="0" borderId="10" xfId="0" applyFont="1" applyBorder="1" applyAlignment="1">
      <alignment vertical="top"/>
    </xf>
    <xf numFmtId="49" fontId="30" fillId="0" borderId="10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 wrapText="1"/>
    </xf>
    <xf numFmtId="0" fontId="27" fillId="0" borderId="10" xfId="0" applyFont="1" applyBorder="1" applyAlignment="1">
      <alignment vertical="top"/>
    </xf>
    <xf numFmtId="0" fontId="35" fillId="0" borderId="0" xfId="0" applyFont="1" applyAlignment="1">
      <alignment vertical="top" wrapText="1"/>
    </xf>
    <xf numFmtId="49" fontId="28" fillId="34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left" vertical="top" wrapText="1"/>
    </xf>
    <xf numFmtId="2" fontId="34" fillId="34" borderId="10" xfId="0" applyNumberFormat="1" applyFont="1" applyFill="1" applyBorder="1" applyAlignment="1">
      <alignment horizontal="right" vertical="top"/>
    </xf>
    <xf numFmtId="49" fontId="30" fillId="33" borderId="10" xfId="0" applyNumberFormat="1" applyFont="1" applyFill="1" applyBorder="1" applyAlignment="1">
      <alignment horizontal="left" vertical="top" wrapText="1"/>
    </xf>
    <xf numFmtId="2" fontId="26" fillId="34" borderId="10" xfId="0" applyNumberFormat="1" applyFont="1" applyFill="1" applyBorder="1" applyAlignment="1">
      <alignment horizontal="right" vertical="top"/>
    </xf>
    <xf numFmtId="2" fontId="39" fillId="34" borderId="10" xfId="0" applyNumberFormat="1" applyFont="1" applyFill="1" applyBorder="1" applyAlignment="1">
      <alignment horizontal="right" vertical="top"/>
    </xf>
    <xf numFmtId="49" fontId="31" fillId="34" borderId="10" xfId="0" applyNumberFormat="1" applyFont="1" applyFill="1" applyBorder="1" applyAlignment="1">
      <alignment horizontal="left" vertical="top" wrapText="1"/>
    </xf>
    <xf numFmtId="2" fontId="34" fillId="34" borderId="10" xfId="0" applyNumberFormat="1" applyFont="1" applyFill="1" applyBorder="1" applyAlignment="1">
      <alignment horizontal="right" vertical="top"/>
    </xf>
    <xf numFmtId="49" fontId="2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1" fillId="34" borderId="10" xfId="0" applyNumberFormat="1" applyFont="1" applyFill="1" applyBorder="1" applyAlignment="1" applyProtection="1">
      <alignment horizontal="left" vertical="top" wrapText="1"/>
      <protection locked="0"/>
    </xf>
    <xf numFmtId="2" fontId="39" fillId="34" borderId="10" xfId="0" applyNumberFormat="1" applyFont="1" applyFill="1" applyBorder="1" applyAlignment="1">
      <alignment horizontal="right" vertical="top"/>
    </xf>
    <xf numFmtId="49" fontId="3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5" fillId="34" borderId="10" xfId="0" applyNumberFormat="1" applyFont="1" applyFill="1" applyBorder="1" applyAlignment="1">
      <alignment horizontal="left" vertical="top" wrapText="1"/>
    </xf>
    <xf numFmtId="49" fontId="2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1" fillId="34" borderId="10" xfId="0" applyNumberFormat="1" applyFont="1" applyFill="1" applyBorder="1" applyAlignment="1">
      <alignment horizontal="left" vertical="top" wrapText="1"/>
    </xf>
    <xf numFmtId="2" fontId="91" fillId="34" borderId="10" xfId="0" applyNumberFormat="1" applyFont="1" applyFill="1" applyBorder="1" applyAlignment="1">
      <alignment horizontal="right" vertical="top" wrapText="1"/>
    </xf>
    <xf numFmtId="0" fontId="19" fillId="3" borderId="10" xfId="0" applyFont="1" applyFill="1" applyBorder="1" applyAlignment="1">
      <alignment/>
    </xf>
    <xf numFmtId="49" fontId="20" fillId="3" borderId="10" xfId="0" applyNumberFormat="1" applyFont="1" applyFill="1" applyBorder="1" applyAlignment="1">
      <alignment horizontal="left" vertical="center" wrapText="1"/>
    </xf>
    <xf numFmtId="49" fontId="21" fillId="3" borderId="10" xfId="0" applyNumberFormat="1" applyFont="1" applyFill="1" applyBorder="1" applyAlignment="1">
      <alignment horizontal="center" vertical="center" wrapText="1"/>
    </xf>
    <xf numFmtId="49" fontId="22" fillId="3" borderId="10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left" vertical="center"/>
    </xf>
    <xf numFmtId="49" fontId="25" fillId="2" borderId="10" xfId="0" applyNumberFormat="1" applyFont="1" applyFill="1" applyBorder="1" applyAlignment="1">
      <alignment horizontal="left" vertical="top" wrapText="1"/>
    </xf>
    <xf numFmtId="0" fontId="27" fillId="12" borderId="10" xfId="0" applyFont="1" applyFill="1" applyBorder="1" applyAlignment="1">
      <alignment vertical="center"/>
    </xf>
    <xf numFmtId="49" fontId="25" fillId="12" borderId="10" xfId="0" applyNumberFormat="1" applyFont="1" applyFill="1" applyBorder="1" applyAlignment="1">
      <alignment horizontal="left" vertical="top" wrapText="1"/>
    </xf>
    <xf numFmtId="170" fontId="13" fillId="0" borderId="11" xfId="0" applyNumberFormat="1" applyFont="1" applyBorder="1" applyAlignment="1">
      <alignment horizontal="center" vertical="center"/>
    </xf>
    <xf numFmtId="170" fontId="14" fillId="0" borderId="11" xfId="0" applyNumberFormat="1" applyFont="1" applyBorder="1" applyAlignment="1">
      <alignment horizontal="center" vertical="center"/>
    </xf>
    <xf numFmtId="2" fontId="26" fillId="34" borderId="10" xfId="0" applyNumberFormat="1" applyFont="1" applyFill="1" applyBorder="1" applyAlignment="1">
      <alignment horizontal="right" vertical="top"/>
    </xf>
    <xf numFmtId="170" fontId="15" fillId="0" borderId="11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170" fontId="14" fillId="35" borderId="11" xfId="0" applyNumberFormat="1" applyFont="1" applyFill="1" applyBorder="1" applyAlignment="1">
      <alignment horizontal="center" vertical="center"/>
    </xf>
    <xf numFmtId="2" fontId="37" fillId="34" borderId="10" xfId="0" applyNumberFormat="1" applyFont="1" applyFill="1" applyBorder="1" applyAlignment="1">
      <alignment horizontal="right" vertical="top"/>
    </xf>
    <xf numFmtId="170" fontId="14" fillId="33" borderId="11" xfId="0" applyNumberFormat="1" applyFont="1" applyFill="1" applyBorder="1" applyAlignment="1">
      <alignment horizontal="center" vertical="center"/>
    </xf>
    <xf numFmtId="170" fontId="15" fillId="33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170" fontId="15" fillId="0" borderId="11" xfId="0" applyNumberFormat="1" applyFont="1" applyBorder="1" applyAlignment="1">
      <alignment horizontal="right" vertical="center"/>
    </xf>
    <xf numFmtId="170" fontId="14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2" fontId="32" fillId="34" borderId="10" xfId="0" applyNumberFormat="1" applyFont="1" applyFill="1" applyBorder="1" applyAlignment="1">
      <alignment horizontal="right" vertical="top"/>
    </xf>
    <xf numFmtId="2" fontId="42" fillId="34" borderId="10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/>
    </xf>
    <xf numFmtId="2" fontId="32" fillId="34" borderId="10" xfId="0" applyNumberFormat="1" applyFont="1" applyFill="1" applyBorder="1" applyAlignment="1">
      <alignment horizontal="right" vertical="top"/>
    </xf>
    <xf numFmtId="2" fontId="44" fillId="34" borderId="10" xfId="0" applyNumberFormat="1" applyFont="1" applyFill="1" applyBorder="1" applyAlignment="1">
      <alignment horizontal="right" vertical="top" wrapText="1"/>
    </xf>
    <xf numFmtId="170" fontId="34" fillId="34" borderId="10" xfId="0" applyNumberFormat="1" applyFont="1" applyFill="1" applyBorder="1" applyAlignment="1">
      <alignment horizontal="right" vertical="top"/>
    </xf>
    <xf numFmtId="0" fontId="36" fillId="34" borderId="10" xfId="0" applyFont="1" applyFill="1" applyBorder="1" applyAlignment="1">
      <alignment horizontal="left" vertical="top"/>
    </xf>
    <xf numFmtId="0" fontId="35" fillId="34" borderId="0" xfId="0" applyFont="1" applyFill="1" applyAlignment="1">
      <alignment horizontal="left" vertical="top" wrapText="1"/>
    </xf>
    <xf numFmtId="49" fontId="40" fillId="34" borderId="10" xfId="0" applyNumberFormat="1" applyFont="1" applyFill="1" applyBorder="1" applyAlignment="1">
      <alignment horizontal="left" vertical="top" wrapText="1"/>
    </xf>
    <xf numFmtId="0" fontId="35" fillId="34" borderId="10" xfId="0" applyFont="1" applyFill="1" applyBorder="1" applyAlignment="1">
      <alignment horizontal="left" wrapText="1"/>
    </xf>
    <xf numFmtId="0" fontId="35" fillId="34" borderId="12" xfId="0" applyFont="1" applyFill="1" applyBorder="1" applyAlignment="1">
      <alignment horizontal="left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92" fillId="34" borderId="10" xfId="0" applyFont="1" applyFill="1" applyBorder="1" applyAlignment="1">
      <alignment horizontal="left" vertical="top" wrapText="1"/>
    </xf>
    <xf numFmtId="0" fontId="36" fillId="34" borderId="10" xfId="0" applyFont="1" applyFill="1" applyBorder="1" applyAlignment="1">
      <alignment horizontal="left" vertical="center"/>
    </xf>
    <xf numFmtId="0" fontId="93" fillId="34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49" fontId="94" fillId="34" borderId="10" xfId="0" applyNumberFormat="1" applyFont="1" applyFill="1" applyBorder="1" applyAlignment="1">
      <alignment horizontal="left" vertical="top" wrapText="1"/>
    </xf>
    <xf numFmtId="0" fontId="95" fillId="34" borderId="10" xfId="0" applyFont="1" applyFill="1" applyBorder="1" applyAlignment="1">
      <alignment horizontal="left" vertical="top" wrapText="1"/>
    </xf>
    <xf numFmtId="0" fontId="95" fillId="34" borderId="0" xfId="0" applyFont="1" applyFill="1" applyAlignment="1">
      <alignment horizontal="left" vertical="top" wrapText="1"/>
    </xf>
    <xf numFmtId="0" fontId="36" fillId="34" borderId="13" xfId="0" applyFont="1" applyFill="1" applyBorder="1" applyAlignment="1">
      <alignment horizontal="left" vertical="top"/>
    </xf>
    <xf numFmtId="49" fontId="30" fillId="34" borderId="10" xfId="0" applyNumberFormat="1" applyFont="1" applyFill="1" applyBorder="1" applyAlignment="1">
      <alignment horizontal="left" vertical="top" wrapText="1"/>
    </xf>
    <xf numFmtId="0" fontId="24" fillId="34" borderId="10" xfId="0" applyFont="1" applyFill="1" applyBorder="1" applyAlignment="1">
      <alignment horizontal="left" vertical="center"/>
    </xf>
    <xf numFmtId="11" fontId="31" fillId="34" borderId="10" xfId="0" applyNumberFormat="1" applyFont="1" applyFill="1" applyBorder="1" applyAlignment="1">
      <alignment horizontal="left" vertical="top" wrapText="1"/>
    </xf>
    <xf numFmtId="0" fontId="35" fillId="34" borderId="10" xfId="0" applyFont="1" applyFill="1" applyBorder="1" applyAlignment="1">
      <alignment horizontal="left" vertical="top" wrapText="1"/>
    </xf>
    <xf numFmtId="0" fontId="43" fillId="34" borderId="12" xfId="0" applyFont="1" applyFill="1" applyBorder="1" applyAlignment="1">
      <alignment horizontal="left" vertical="top" wrapText="1"/>
    </xf>
    <xf numFmtId="0" fontId="45" fillId="34" borderId="11" xfId="0" applyFont="1" applyFill="1" applyBorder="1" applyAlignment="1">
      <alignment horizontal="left" vertical="top" wrapText="1"/>
    </xf>
    <xf numFmtId="49" fontId="31" fillId="34" borderId="11" xfId="0" applyNumberFormat="1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right" vertical="top"/>
    </xf>
    <xf numFmtId="49" fontId="32" fillId="34" borderId="10" xfId="0" applyNumberFormat="1" applyFont="1" applyFill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right" vertical="top"/>
    </xf>
    <xf numFmtId="0" fontId="52" fillId="0" borderId="10" xfId="0" applyFont="1" applyBorder="1" applyAlignment="1">
      <alignment horizontal="right" vertical="top"/>
    </xf>
    <xf numFmtId="2" fontId="53" fillId="34" borderId="10" xfId="0" applyNumberFormat="1" applyFont="1" applyFill="1" applyBorder="1" applyAlignment="1">
      <alignment horizontal="right" vertical="top" wrapText="1"/>
    </xf>
    <xf numFmtId="2" fontId="23" fillId="34" borderId="10" xfId="0" applyNumberFormat="1" applyFont="1" applyFill="1" applyBorder="1" applyAlignment="1">
      <alignment horizontal="right" vertical="top"/>
    </xf>
    <xf numFmtId="2" fontId="37" fillId="34" borderId="10" xfId="0" applyNumberFormat="1" applyFont="1" applyFill="1" applyBorder="1" applyAlignment="1">
      <alignment horizontal="right" vertical="top"/>
    </xf>
    <xf numFmtId="0" fontId="16" fillId="0" borderId="11" xfId="0" applyFont="1" applyBorder="1" applyAlignment="1">
      <alignment/>
    </xf>
    <xf numFmtId="2" fontId="29" fillId="34" borderId="10" xfId="0" applyNumberFormat="1" applyFont="1" applyFill="1" applyBorder="1" applyAlignment="1">
      <alignment horizontal="right" vertical="top"/>
    </xf>
    <xf numFmtId="2" fontId="96" fillId="34" borderId="10" xfId="0" applyNumberFormat="1" applyFont="1" applyFill="1" applyBorder="1" applyAlignment="1">
      <alignment horizontal="right" vertical="top" wrapText="1"/>
    </xf>
    <xf numFmtId="2" fontId="23" fillId="3" borderId="10" xfId="0" applyNumberFormat="1" applyFont="1" applyFill="1" applyBorder="1" applyAlignment="1">
      <alignment horizontal="right" vertical="top"/>
    </xf>
    <xf numFmtId="2" fontId="26" fillId="2" borderId="10" xfId="0" applyNumberFormat="1" applyFont="1" applyFill="1" applyBorder="1" applyAlignment="1">
      <alignment horizontal="right" vertical="top"/>
    </xf>
    <xf numFmtId="2" fontId="37" fillId="12" borderId="10" xfId="0" applyNumberFormat="1" applyFont="1" applyFill="1" applyBorder="1" applyAlignment="1">
      <alignment horizontal="right" vertical="top"/>
    </xf>
    <xf numFmtId="2" fontId="54" fillId="34" borderId="10" xfId="0" applyNumberFormat="1" applyFont="1" applyFill="1" applyBorder="1" applyAlignment="1">
      <alignment horizontal="right" vertical="top" wrapText="1"/>
    </xf>
    <xf numFmtId="0" fontId="55" fillId="0" borderId="10" xfId="0" applyFont="1" applyBorder="1" applyAlignment="1">
      <alignment horizontal="right" vertical="top"/>
    </xf>
    <xf numFmtId="0" fontId="56" fillId="0" borderId="10" xfId="0" applyFont="1" applyBorder="1" applyAlignment="1">
      <alignment horizontal="right" vertical="top"/>
    </xf>
    <xf numFmtId="0" fontId="12" fillId="0" borderId="1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9" fontId="31" fillId="34" borderId="15" xfId="0" applyNumberFormat="1" applyFont="1" applyFill="1" applyBorder="1" applyAlignment="1">
      <alignment horizontal="left" vertical="top" wrapText="1"/>
    </xf>
    <xf numFmtId="0" fontId="16" fillId="0" borderId="16" xfId="0" applyFont="1" applyBorder="1" applyAlignment="1">
      <alignment vertical="center"/>
    </xf>
    <xf numFmtId="2" fontId="23" fillId="3" borderId="10" xfId="0" applyNumberFormat="1" applyFont="1" applyFill="1" applyBorder="1" applyAlignment="1">
      <alignment horizontal="center" vertical="center"/>
    </xf>
    <xf numFmtId="49" fontId="25" fillId="2" borderId="10" xfId="0" applyNumberFormat="1" applyFont="1" applyFill="1" applyBorder="1" applyAlignment="1">
      <alignment horizontal="center" vertical="center" wrapText="1"/>
    </xf>
    <xf numFmtId="49" fontId="23" fillId="2" borderId="10" xfId="0" applyNumberFormat="1" applyFont="1" applyFill="1" applyBorder="1" applyAlignment="1">
      <alignment horizontal="center" vertical="center" wrapText="1"/>
    </xf>
    <xf numFmtId="2" fontId="26" fillId="2" borderId="10" xfId="0" applyNumberFormat="1" applyFont="1" applyFill="1" applyBorder="1" applyAlignment="1">
      <alignment horizontal="center" vertical="center"/>
    </xf>
    <xf numFmtId="49" fontId="28" fillId="12" borderId="10" xfId="0" applyNumberFormat="1" applyFont="1" applyFill="1" applyBorder="1" applyAlignment="1">
      <alignment horizontal="center" vertical="center" wrapText="1"/>
    </xf>
    <xf numFmtId="49" fontId="29" fillId="12" borderId="10" xfId="0" applyNumberFormat="1" applyFont="1" applyFill="1" applyBorder="1" applyAlignment="1">
      <alignment horizontal="center" vertical="center" wrapText="1"/>
    </xf>
    <xf numFmtId="2" fontId="37" fillId="12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 vertical="center"/>
    </xf>
    <xf numFmtId="2" fontId="34" fillId="34" borderId="10" xfId="0" applyNumberFormat="1" applyFont="1" applyFill="1" applyBorder="1" applyAlignment="1">
      <alignment horizontal="center" vertical="center"/>
    </xf>
    <xf numFmtId="2" fontId="34" fillId="34" borderId="10" xfId="0" applyNumberFormat="1" applyFont="1" applyFill="1" applyBorder="1" applyAlignment="1">
      <alignment horizontal="center" vertical="center"/>
    </xf>
    <xf numFmtId="49" fontId="2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horizontal="center" vertical="center"/>
    </xf>
    <xf numFmtId="49" fontId="31" fillId="34" borderId="10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2" fontId="37" fillId="34" borderId="10" xfId="0" applyNumberFormat="1" applyFont="1" applyFill="1" applyBorder="1" applyAlignment="1">
      <alignment horizontal="center" vertical="center"/>
    </xf>
    <xf numFmtId="49" fontId="29" fillId="34" borderId="10" xfId="0" applyNumberFormat="1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39" fillId="34" borderId="10" xfId="0" applyNumberFormat="1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center" vertical="center" wrapText="1"/>
    </xf>
    <xf numFmtId="2" fontId="32" fillId="34" borderId="10" xfId="0" applyNumberFormat="1" applyFont="1" applyFill="1" applyBorder="1" applyAlignment="1">
      <alignment horizontal="center" vertical="center"/>
    </xf>
    <xf numFmtId="49" fontId="30" fillId="34" borderId="10" xfId="0" applyNumberFormat="1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0" fontId="92" fillId="34" borderId="10" xfId="0" applyFont="1" applyFill="1" applyBorder="1" applyAlignment="1">
      <alignment horizontal="center" vertical="center" wrapText="1"/>
    </xf>
    <xf numFmtId="49" fontId="92" fillId="34" borderId="10" xfId="0" applyNumberFormat="1" applyFont="1" applyFill="1" applyBorder="1" applyAlignment="1">
      <alignment horizontal="center" vertical="center" wrapText="1"/>
    </xf>
    <xf numFmtId="0" fontId="96" fillId="34" borderId="10" xfId="0" applyFont="1" applyFill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center" vertical="center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2" fontId="42" fillId="34" borderId="10" xfId="0" applyNumberFormat="1" applyFont="1" applyFill="1" applyBorder="1" applyAlignment="1">
      <alignment horizontal="center" vertical="center" wrapText="1"/>
    </xf>
    <xf numFmtId="0" fontId="95" fillId="34" borderId="10" xfId="0" applyFont="1" applyFill="1" applyBorder="1" applyAlignment="1">
      <alignment horizontal="center" vertical="center" wrapText="1"/>
    </xf>
    <xf numFmtId="49" fontId="95" fillId="34" borderId="10" xfId="0" applyNumberFormat="1" applyFont="1" applyFill="1" applyBorder="1" applyAlignment="1">
      <alignment horizontal="center" vertical="center" wrapText="1"/>
    </xf>
    <xf numFmtId="0" fontId="91" fillId="34" borderId="10" xfId="0" applyFont="1" applyFill="1" applyBorder="1" applyAlignment="1">
      <alignment horizontal="center" vertical="center" wrapText="1"/>
    </xf>
    <xf numFmtId="2" fontId="91" fillId="34" borderId="10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95" fillId="34" borderId="11" xfId="0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2" fontId="32" fillId="34" borderId="10" xfId="0" applyNumberFormat="1" applyFont="1" applyFill="1" applyBorder="1" applyAlignment="1">
      <alignment horizontal="center" vertical="center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49" fontId="33" fillId="34" borderId="10" xfId="0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49" fontId="35" fillId="34" borderId="18" xfId="0" applyNumberFormat="1" applyFont="1" applyFill="1" applyBorder="1" applyAlignment="1">
      <alignment horizontal="center" vertical="center" wrapText="1"/>
    </xf>
    <xf numFmtId="49" fontId="42" fillId="34" borderId="18" xfId="0" applyNumberFormat="1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2" fontId="53" fillId="34" borderId="1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2" fontId="54" fillId="34" borderId="10" xfId="0" applyNumberFormat="1" applyFont="1" applyFill="1" applyBorder="1" applyAlignment="1">
      <alignment horizontal="center" vertical="center" wrapText="1"/>
    </xf>
    <xf numFmtId="2" fontId="4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170" fontId="34" fillId="34" borderId="10" xfId="0" applyNumberFormat="1" applyFont="1" applyFill="1" applyBorder="1" applyAlignment="1">
      <alignment horizontal="center" vertical="center"/>
    </xf>
    <xf numFmtId="49" fontId="31" fillId="34" borderId="15" xfId="0" applyNumberFormat="1" applyFont="1" applyFill="1" applyBorder="1" applyAlignment="1">
      <alignment horizontal="center" vertical="center" wrapText="1"/>
    </xf>
    <xf numFmtId="49" fontId="15" fillId="34" borderId="15" xfId="0" applyNumberFormat="1" applyFont="1" applyFill="1" applyBorder="1" applyAlignment="1">
      <alignment horizontal="center" vertical="center" wrapText="1"/>
    </xf>
    <xf numFmtId="49" fontId="32" fillId="34" borderId="15" xfId="0" applyNumberFormat="1" applyFont="1" applyFill="1" applyBorder="1" applyAlignment="1">
      <alignment horizontal="center" vertical="center" wrapText="1"/>
    </xf>
    <xf numFmtId="2" fontId="34" fillId="34" borderId="15" xfId="0" applyNumberFormat="1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170" fontId="37" fillId="3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70" fontId="18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0" fontId="48" fillId="0" borderId="10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right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0" fontId="50" fillId="0" borderId="21" xfId="0" applyFont="1" applyBorder="1" applyAlignment="1">
      <alignment wrapText="1"/>
    </xf>
    <xf numFmtId="0" fontId="50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8"/>
  <sheetViews>
    <sheetView showGridLines="0" tabSelected="1" zoomScaleSheetLayoutView="100" workbookViewId="0" topLeftCell="A1">
      <selection activeCell="G61" sqref="G61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6.75390625" style="1" customWidth="1"/>
    <col min="6" max="6" width="13.25390625" style="1" customWidth="1"/>
    <col min="7" max="7" width="26.00390625" style="4" customWidth="1"/>
    <col min="8" max="8" width="6.00390625" style="5" hidden="1" customWidth="1"/>
    <col min="9" max="9" width="0.2421875" style="0" customWidth="1"/>
    <col min="10" max="10" width="0.12890625" style="0" hidden="1" customWidth="1"/>
    <col min="11" max="11" width="12.375" style="0" hidden="1" customWidth="1"/>
  </cols>
  <sheetData>
    <row r="1" spans="1:11" ht="22.5" customHeight="1">
      <c r="A1" s="13"/>
      <c r="B1" s="14"/>
      <c r="C1" s="14"/>
      <c r="D1" s="14"/>
      <c r="E1" s="14"/>
      <c r="F1" s="194" t="s">
        <v>204</v>
      </c>
      <c r="G1" s="194"/>
      <c r="H1" s="195"/>
      <c r="I1" s="195"/>
      <c r="J1" s="195"/>
      <c r="K1" s="195"/>
    </row>
    <row r="2" spans="1:11" ht="21.75" customHeight="1">
      <c r="A2" s="13"/>
      <c r="B2" s="196" t="s">
        <v>217</v>
      </c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.5" customHeight="1">
      <c r="A3" s="13"/>
      <c r="B3" s="198" t="s">
        <v>201</v>
      </c>
      <c r="C3" s="198"/>
      <c r="D3" s="198"/>
      <c r="E3" s="198"/>
      <c r="F3" s="198"/>
      <c r="G3" s="198"/>
      <c r="H3" s="198"/>
      <c r="I3" s="198"/>
      <c r="J3" s="198"/>
      <c r="K3" s="198"/>
    </row>
    <row r="4" spans="1:11" ht="37.5" customHeight="1">
      <c r="A4" s="13"/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ht="41.25" customHeight="1">
      <c r="A5" s="199" t="s">
        <v>187</v>
      </c>
      <c r="B5" s="200"/>
      <c r="C5" s="200"/>
      <c r="D5" s="200"/>
      <c r="E5" s="200"/>
      <c r="F5" s="200"/>
      <c r="G5" s="200"/>
      <c r="H5" s="15"/>
      <c r="I5" s="15"/>
      <c r="J5" s="15"/>
      <c r="K5" s="15"/>
    </row>
    <row r="6" spans="1:11" ht="54.75" customHeight="1">
      <c r="A6" s="201" t="s">
        <v>27</v>
      </c>
      <c r="B6" s="190" t="s">
        <v>4</v>
      </c>
      <c r="C6" s="190" t="s">
        <v>118</v>
      </c>
      <c r="D6" s="190" t="s">
        <v>3</v>
      </c>
      <c r="E6" s="190" t="s">
        <v>1</v>
      </c>
      <c r="F6" s="190" t="s">
        <v>2</v>
      </c>
      <c r="G6" s="191" t="s">
        <v>113</v>
      </c>
      <c r="H6" s="192"/>
      <c r="I6" s="197" t="s">
        <v>195</v>
      </c>
      <c r="J6" s="202" t="s">
        <v>188</v>
      </c>
      <c r="K6" s="203"/>
    </row>
    <row r="7" spans="1:11" ht="56.25" customHeight="1">
      <c r="A7" s="201"/>
      <c r="B7" s="190"/>
      <c r="C7" s="190"/>
      <c r="D7" s="190"/>
      <c r="E7" s="190"/>
      <c r="F7" s="190"/>
      <c r="G7" s="193"/>
      <c r="H7" s="192"/>
      <c r="I7" s="197"/>
      <c r="J7" s="204"/>
      <c r="K7" s="205"/>
    </row>
    <row r="8" spans="1:11" ht="28.5" customHeight="1">
      <c r="A8" s="42"/>
      <c r="B8" s="43" t="s">
        <v>0</v>
      </c>
      <c r="C8" s="44"/>
      <c r="D8" s="44"/>
      <c r="E8" s="45"/>
      <c r="F8" s="45"/>
      <c r="G8" s="119">
        <f>G9+G192</f>
        <v>9461.999999999998</v>
      </c>
      <c r="H8" s="107" t="e">
        <f>H9</f>
        <v>#REF!</v>
      </c>
      <c r="I8" s="107" t="e">
        <f>I9</f>
        <v>#REF!</v>
      </c>
      <c r="J8" s="102" t="e">
        <f>I8/G8*100</f>
        <v>#REF!</v>
      </c>
      <c r="K8" s="50"/>
    </row>
    <row r="9" spans="1:11" s="2" customFormat="1" ht="82.5" customHeight="1">
      <c r="A9" s="46">
        <v>1</v>
      </c>
      <c r="B9" s="47" t="s">
        <v>36</v>
      </c>
      <c r="C9" s="120" t="s">
        <v>30</v>
      </c>
      <c r="D9" s="120" t="s">
        <v>5</v>
      </c>
      <c r="E9" s="121" t="s">
        <v>5</v>
      </c>
      <c r="F9" s="121" t="s">
        <v>5</v>
      </c>
      <c r="G9" s="122">
        <f>G10+G63+G71+G88+G112+G154+G170+G177</f>
        <v>9311.999999999998</v>
      </c>
      <c r="H9" s="108" t="e">
        <f>H10+H59+H67+H84+H108+H140+H151+H158</f>
        <v>#REF!</v>
      </c>
      <c r="I9" s="108" t="e">
        <f>I10+I59+I67+I84+I114+I154+I165+I172</f>
        <v>#REF!</v>
      </c>
      <c r="J9" s="105" t="e">
        <f>I9/G9*100</f>
        <v>#REF!</v>
      </c>
      <c r="K9" s="50"/>
    </row>
    <row r="10" spans="1:11" s="3" customFormat="1" ht="30" customHeight="1">
      <c r="A10" s="48"/>
      <c r="B10" s="49" t="s">
        <v>7</v>
      </c>
      <c r="C10" s="123" t="s">
        <v>30</v>
      </c>
      <c r="D10" s="123" t="s">
        <v>6</v>
      </c>
      <c r="E10" s="124" t="s">
        <v>5</v>
      </c>
      <c r="F10" s="124" t="s">
        <v>5</v>
      </c>
      <c r="G10" s="125">
        <f>G11+G16+G20+G35+G40</f>
        <v>4482.9</v>
      </c>
      <c r="H10" s="109" t="e">
        <f>H11+H16+H20+#REF!+H35+H40</f>
        <v>#REF!</v>
      </c>
      <c r="I10" s="109" t="e">
        <f>I11+I16+I20+#REF!+I35+I40</f>
        <v>#REF!</v>
      </c>
      <c r="J10" s="102" t="e">
        <f aca="true" t="shared" si="0" ref="J10:K70">I10/G10*100</f>
        <v>#REF!</v>
      </c>
      <c r="K10" s="51"/>
    </row>
    <row r="11" spans="1:11" s="3" customFormat="1" ht="45" customHeight="1">
      <c r="A11" s="16"/>
      <c r="B11" s="26" t="s">
        <v>35</v>
      </c>
      <c r="C11" s="126" t="s">
        <v>30</v>
      </c>
      <c r="D11" s="126" t="s">
        <v>28</v>
      </c>
      <c r="E11" s="127"/>
      <c r="F11" s="127"/>
      <c r="G11" s="128">
        <f aca="true" t="shared" si="1" ref="G11:H14">G12</f>
        <v>734.1</v>
      </c>
      <c r="H11" s="52">
        <f t="shared" si="1"/>
        <v>735.1</v>
      </c>
      <c r="I11" s="52">
        <f>I12</f>
        <v>298.3</v>
      </c>
      <c r="J11" s="105">
        <f t="shared" si="0"/>
        <v>40.63479090042229</v>
      </c>
      <c r="K11" s="53"/>
    </row>
    <row r="12" spans="1:11" s="3" customFormat="1" ht="84" customHeight="1">
      <c r="A12" s="16"/>
      <c r="B12" s="18" t="s">
        <v>9</v>
      </c>
      <c r="C12" s="54" t="s">
        <v>30</v>
      </c>
      <c r="D12" s="54" t="s">
        <v>28</v>
      </c>
      <c r="E12" s="55" t="s">
        <v>74</v>
      </c>
      <c r="F12" s="56"/>
      <c r="G12" s="129">
        <f t="shared" si="1"/>
        <v>734.1</v>
      </c>
      <c r="H12" s="28">
        <f t="shared" si="1"/>
        <v>735.1</v>
      </c>
      <c r="I12" s="28">
        <f>I13</f>
        <v>298.3</v>
      </c>
      <c r="J12" s="72">
        <f t="shared" si="0"/>
        <v>40.63479090042229</v>
      </c>
      <c r="K12" s="53"/>
    </row>
    <row r="13" spans="1:11" s="3" customFormat="1" ht="30" customHeight="1">
      <c r="A13" s="16"/>
      <c r="B13" s="27" t="s">
        <v>29</v>
      </c>
      <c r="C13" s="58" t="s">
        <v>30</v>
      </c>
      <c r="D13" s="58" t="s">
        <v>28</v>
      </c>
      <c r="E13" s="55" t="s">
        <v>75</v>
      </c>
      <c r="F13" s="56"/>
      <c r="G13" s="130">
        <f t="shared" si="1"/>
        <v>734.1</v>
      </c>
      <c r="H13" s="33">
        <f t="shared" si="1"/>
        <v>735.1</v>
      </c>
      <c r="I13" s="33">
        <f>I14</f>
        <v>298.3</v>
      </c>
      <c r="J13" s="72">
        <f t="shared" si="0"/>
        <v>40.63479090042229</v>
      </c>
      <c r="K13" s="53"/>
    </row>
    <row r="14" spans="1:11" s="3" customFormat="1" ht="93" customHeight="1">
      <c r="A14" s="16"/>
      <c r="B14" s="24" t="s">
        <v>66</v>
      </c>
      <c r="C14" s="58" t="s">
        <v>30</v>
      </c>
      <c r="D14" s="58" t="s">
        <v>28</v>
      </c>
      <c r="E14" s="55" t="s">
        <v>75</v>
      </c>
      <c r="F14" s="59" t="s">
        <v>53</v>
      </c>
      <c r="G14" s="130">
        <f t="shared" si="1"/>
        <v>734.1</v>
      </c>
      <c r="H14" s="33">
        <f t="shared" si="1"/>
        <v>735.1</v>
      </c>
      <c r="I14" s="33">
        <f>I15</f>
        <v>298.3</v>
      </c>
      <c r="J14" s="72">
        <f t="shared" si="0"/>
        <v>40.63479090042229</v>
      </c>
      <c r="K14" s="53"/>
    </row>
    <row r="15" spans="1:11" ht="55.5" customHeight="1">
      <c r="A15" s="16"/>
      <c r="B15" s="18" t="s">
        <v>72</v>
      </c>
      <c r="C15" s="58" t="s">
        <v>30</v>
      </c>
      <c r="D15" s="58" t="s">
        <v>28</v>
      </c>
      <c r="E15" s="55" t="s">
        <v>75</v>
      </c>
      <c r="F15" s="59" t="s">
        <v>54</v>
      </c>
      <c r="G15" s="130">
        <v>734.1</v>
      </c>
      <c r="H15" s="33">
        <v>735.1</v>
      </c>
      <c r="I15" s="33">
        <v>298.3</v>
      </c>
      <c r="J15" s="72">
        <f t="shared" si="0"/>
        <v>40.63479090042229</v>
      </c>
      <c r="K15" s="53"/>
    </row>
    <row r="16" spans="1:11" ht="103.5" customHeight="1">
      <c r="A16" s="16"/>
      <c r="B16" s="131" t="s">
        <v>189</v>
      </c>
      <c r="C16" s="132" t="s">
        <v>30</v>
      </c>
      <c r="D16" s="132" t="s">
        <v>190</v>
      </c>
      <c r="E16" s="133"/>
      <c r="F16" s="133"/>
      <c r="G16" s="128">
        <f aca="true" t="shared" si="2" ref="G16:H18">G17</f>
        <v>18.2</v>
      </c>
      <c r="H16" s="33" t="e">
        <f t="shared" si="2"/>
        <v>#REF!</v>
      </c>
      <c r="I16" s="33">
        <f>I17</f>
        <v>2.6</v>
      </c>
      <c r="J16" s="72">
        <f t="shared" si="0"/>
        <v>14.285714285714288</v>
      </c>
      <c r="K16" s="53"/>
    </row>
    <row r="17" spans="1:11" ht="42.75" customHeight="1">
      <c r="A17" s="16"/>
      <c r="B17" s="57" t="s">
        <v>33</v>
      </c>
      <c r="C17" s="58" t="s">
        <v>30</v>
      </c>
      <c r="D17" s="58" t="s">
        <v>190</v>
      </c>
      <c r="E17" s="55" t="s">
        <v>77</v>
      </c>
      <c r="F17" s="56"/>
      <c r="G17" s="130">
        <f t="shared" si="2"/>
        <v>18.2</v>
      </c>
      <c r="H17" s="28" t="e">
        <f t="shared" si="2"/>
        <v>#REF!</v>
      </c>
      <c r="I17" s="28">
        <f>I18</f>
        <v>2.6</v>
      </c>
      <c r="J17" s="72">
        <f t="shared" si="0"/>
        <v>14.285714285714288</v>
      </c>
      <c r="K17" s="53"/>
    </row>
    <row r="18" spans="1:11" ht="31.5" customHeight="1">
      <c r="A18" s="16"/>
      <c r="B18" s="57" t="s">
        <v>34</v>
      </c>
      <c r="C18" s="58" t="s">
        <v>30</v>
      </c>
      <c r="D18" s="58" t="s">
        <v>190</v>
      </c>
      <c r="E18" s="55" t="s">
        <v>78</v>
      </c>
      <c r="F18" s="59" t="s">
        <v>53</v>
      </c>
      <c r="G18" s="130">
        <f t="shared" si="2"/>
        <v>18.2</v>
      </c>
      <c r="H18" s="33" t="e">
        <f t="shared" si="2"/>
        <v>#REF!</v>
      </c>
      <c r="I18" s="33">
        <f>I19</f>
        <v>2.6</v>
      </c>
      <c r="J18" s="72">
        <f t="shared" si="0"/>
        <v>14.285714285714288</v>
      </c>
      <c r="K18" s="53"/>
    </row>
    <row r="19" spans="1:11" ht="87.75" customHeight="1">
      <c r="A19" s="16"/>
      <c r="B19" s="60" t="s">
        <v>72</v>
      </c>
      <c r="C19" s="58" t="s">
        <v>30</v>
      </c>
      <c r="D19" s="58" t="s">
        <v>190</v>
      </c>
      <c r="E19" s="55" t="s">
        <v>78</v>
      </c>
      <c r="F19" s="59" t="s">
        <v>54</v>
      </c>
      <c r="G19" s="130">
        <v>18.2</v>
      </c>
      <c r="H19" s="28" t="e">
        <f>H20</f>
        <v>#REF!</v>
      </c>
      <c r="I19" s="28">
        <v>2.6</v>
      </c>
      <c r="J19" s="72">
        <f t="shared" si="0"/>
        <v>14.285714285714288</v>
      </c>
      <c r="K19" s="53"/>
    </row>
    <row r="20" spans="1:11" ht="63" customHeight="1">
      <c r="A20" s="17"/>
      <c r="B20" s="26" t="s">
        <v>13</v>
      </c>
      <c r="C20" s="126" t="s">
        <v>30</v>
      </c>
      <c r="D20" s="126" t="s">
        <v>12</v>
      </c>
      <c r="E20" s="127" t="s">
        <v>5</v>
      </c>
      <c r="F20" s="127" t="s">
        <v>5</v>
      </c>
      <c r="G20" s="128">
        <f>G21+G30</f>
        <v>3555</v>
      </c>
      <c r="H20" s="52" t="e">
        <f>H21+H30</f>
        <v>#REF!</v>
      </c>
      <c r="I20" s="52" t="e">
        <f>I21+I30</f>
        <v>#REF!</v>
      </c>
      <c r="J20" s="105" t="e">
        <f t="shared" si="0"/>
        <v>#REF!</v>
      </c>
      <c r="K20" s="53"/>
    </row>
    <row r="21" spans="1:11" ht="67.5" customHeight="1">
      <c r="A21" s="17"/>
      <c r="B21" s="18" t="s">
        <v>9</v>
      </c>
      <c r="C21" s="54" t="s">
        <v>30</v>
      </c>
      <c r="D21" s="54" t="s">
        <v>12</v>
      </c>
      <c r="E21" s="55" t="s">
        <v>74</v>
      </c>
      <c r="F21" s="55" t="s">
        <v>5</v>
      </c>
      <c r="G21" s="129">
        <f>G22</f>
        <v>3519</v>
      </c>
      <c r="H21" s="28" t="e">
        <f>H22</f>
        <v>#REF!</v>
      </c>
      <c r="I21" s="28">
        <f>I22</f>
        <v>1633</v>
      </c>
      <c r="J21" s="72">
        <f t="shared" si="0"/>
        <v>46.40522875816993</v>
      </c>
      <c r="K21" s="61"/>
    </row>
    <row r="22" spans="1:11" ht="40.5" customHeight="1">
      <c r="A22" s="17"/>
      <c r="B22" s="18" t="s">
        <v>10</v>
      </c>
      <c r="C22" s="54" t="s">
        <v>30</v>
      </c>
      <c r="D22" s="54" t="s">
        <v>12</v>
      </c>
      <c r="E22" s="55" t="s">
        <v>76</v>
      </c>
      <c r="F22" s="55" t="s">
        <v>5</v>
      </c>
      <c r="G22" s="129">
        <f>G24+G25+G27</f>
        <v>3519</v>
      </c>
      <c r="H22" s="28" t="e">
        <f>H24+H25+H27</f>
        <v>#REF!</v>
      </c>
      <c r="I22" s="28">
        <f>I24+I25+I27</f>
        <v>1633</v>
      </c>
      <c r="J22" s="72">
        <f t="shared" si="0"/>
        <v>46.40522875816993</v>
      </c>
      <c r="K22" s="61"/>
    </row>
    <row r="23" spans="1:11" ht="90" customHeight="1">
      <c r="A23" s="17"/>
      <c r="B23" s="24" t="s">
        <v>66</v>
      </c>
      <c r="C23" s="54" t="s">
        <v>30</v>
      </c>
      <c r="D23" s="54" t="s">
        <v>12</v>
      </c>
      <c r="E23" s="55" t="s">
        <v>76</v>
      </c>
      <c r="F23" s="55" t="s">
        <v>53</v>
      </c>
      <c r="G23" s="129">
        <f>G24</f>
        <v>2553.4</v>
      </c>
      <c r="H23" s="28">
        <f>H24</f>
        <v>13.5</v>
      </c>
      <c r="I23" s="28">
        <f>I24</f>
        <v>1143.3</v>
      </c>
      <c r="J23" s="72">
        <f t="shared" si="0"/>
        <v>44.77559332654499</v>
      </c>
      <c r="K23" s="61"/>
    </row>
    <row r="24" spans="1:11" ht="48" customHeight="1">
      <c r="A24" s="17"/>
      <c r="B24" s="18" t="s">
        <v>72</v>
      </c>
      <c r="C24" s="54" t="s">
        <v>30</v>
      </c>
      <c r="D24" s="54" t="s">
        <v>12</v>
      </c>
      <c r="E24" s="55" t="s">
        <v>76</v>
      </c>
      <c r="F24" s="55" t="s">
        <v>54</v>
      </c>
      <c r="G24" s="129">
        <v>2553.4</v>
      </c>
      <c r="H24" s="28">
        <v>13.5</v>
      </c>
      <c r="I24" s="28">
        <v>1143.3</v>
      </c>
      <c r="J24" s="72">
        <f t="shared" si="0"/>
        <v>44.77559332654499</v>
      </c>
      <c r="K24" s="61"/>
    </row>
    <row r="25" spans="1:11" ht="56.25" customHeight="1">
      <c r="A25" s="17"/>
      <c r="B25" s="18" t="s">
        <v>70</v>
      </c>
      <c r="C25" s="54" t="s">
        <v>30</v>
      </c>
      <c r="D25" s="54" t="s">
        <v>12</v>
      </c>
      <c r="E25" s="55" t="s">
        <v>76</v>
      </c>
      <c r="F25" s="55" t="s">
        <v>55</v>
      </c>
      <c r="G25" s="129">
        <f>G26</f>
        <v>953.1</v>
      </c>
      <c r="H25" s="28" t="e">
        <f aca="true" t="shared" si="3" ref="H25:H30">H26</f>
        <v>#REF!</v>
      </c>
      <c r="I25" s="28">
        <f aca="true" t="shared" si="4" ref="I25:I30">I26</f>
        <v>486.6</v>
      </c>
      <c r="J25" s="72">
        <f t="shared" si="0"/>
        <v>51.05445388731508</v>
      </c>
      <c r="K25" s="53"/>
    </row>
    <row r="26" spans="1:11" ht="54.75" customHeight="1">
      <c r="A26" s="17"/>
      <c r="B26" s="18" t="s">
        <v>71</v>
      </c>
      <c r="C26" s="54" t="s">
        <v>30</v>
      </c>
      <c r="D26" s="54" t="s">
        <v>12</v>
      </c>
      <c r="E26" s="55" t="s">
        <v>76</v>
      </c>
      <c r="F26" s="55" t="s">
        <v>56</v>
      </c>
      <c r="G26" s="129">
        <v>953.1</v>
      </c>
      <c r="H26" s="28" t="e">
        <f t="shared" si="3"/>
        <v>#REF!</v>
      </c>
      <c r="I26" s="28">
        <v>486.6</v>
      </c>
      <c r="J26" s="72">
        <f t="shared" si="0"/>
        <v>51.05445388731508</v>
      </c>
      <c r="K26" s="53"/>
    </row>
    <row r="27" spans="1:11" ht="32.25" customHeight="1">
      <c r="A27" s="17"/>
      <c r="B27" s="18" t="s">
        <v>57</v>
      </c>
      <c r="C27" s="54" t="s">
        <v>30</v>
      </c>
      <c r="D27" s="54" t="s">
        <v>12</v>
      </c>
      <c r="E27" s="55" t="s">
        <v>76</v>
      </c>
      <c r="F27" s="55" t="s">
        <v>59</v>
      </c>
      <c r="G27" s="129">
        <f>G28</f>
        <v>12.5</v>
      </c>
      <c r="H27" s="28" t="e">
        <f t="shared" si="3"/>
        <v>#REF!</v>
      </c>
      <c r="I27" s="28">
        <f t="shared" si="4"/>
        <v>3.1</v>
      </c>
      <c r="J27" s="72">
        <f t="shared" si="0"/>
        <v>24.8</v>
      </c>
      <c r="K27" s="53"/>
    </row>
    <row r="28" spans="1:11" ht="29.25" customHeight="1">
      <c r="A28" s="17"/>
      <c r="B28" s="18" t="s">
        <v>58</v>
      </c>
      <c r="C28" s="54" t="s">
        <v>30</v>
      </c>
      <c r="D28" s="54" t="s">
        <v>12</v>
      </c>
      <c r="E28" s="55" t="s">
        <v>76</v>
      </c>
      <c r="F28" s="55" t="s">
        <v>60</v>
      </c>
      <c r="G28" s="129">
        <v>12.5</v>
      </c>
      <c r="H28" s="28" t="e">
        <f t="shared" si="3"/>
        <v>#REF!</v>
      </c>
      <c r="I28" s="28">
        <v>3.1</v>
      </c>
      <c r="J28" s="72">
        <f t="shared" si="0"/>
        <v>24.8</v>
      </c>
      <c r="K28" s="53"/>
    </row>
    <row r="29" spans="1:11" ht="27.75" customHeight="1">
      <c r="A29" s="17"/>
      <c r="B29" s="18" t="s">
        <v>134</v>
      </c>
      <c r="C29" s="54" t="s">
        <v>30</v>
      </c>
      <c r="D29" s="54" t="s">
        <v>12</v>
      </c>
      <c r="E29" s="55" t="s">
        <v>135</v>
      </c>
      <c r="F29" s="55"/>
      <c r="G29" s="129">
        <f>G30</f>
        <v>36</v>
      </c>
      <c r="H29" s="28" t="e">
        <f t="shared" si="3"/>
        <v>#REF!</v>
      </c>
      <c r="I29" s="28" t="e">
        <f t="shared" si="4"/>
        <v>#REF!</v>
      </c>
      <c r="J29" s="72" t="e">
        <f t="shared" si="0"/>
        <v>#REF!</v>
      </c>
      <c r="K29" s="51"/>
    </row>
    <row r="30" spans="1:11" ht="28.5" customHeight="1">
      <c r="A30" s="17"/>
      <c r="B30" s="18" t="s">
        <v>64</v>
      </c>
      <c r="C30" s="54" t="s">
        <v>30</v>
      </c>
      <c r="D30" s="54" t="s">
        <v>12</v>
      </c>
      <c r="E30" s="55" t="s">
        <v>136</v>
      </c>
      <c r="F30" s="55"/>
      <c r="G30" s="129">
        <f>G31</f>
        <v>36</v>
      </c>
      <c r="H30" s="28" t="e">
        <f t="shared" si="3"/>
        <v>#REF!</v>
      </c>
      <c r="I30" s="28" t="e">
        <f t="shared" si="4"/>
        <v>#REF!</v>
      </c>
      <c r="J30" s="72" t="e">
        <f t="shared" si="0"/>
        <v>#REF!</v>
      </c>
      <c r="K30" s="51"/>
    </row>
    <row r="31" spans="1:11" ht="70.5" customHeight="1">
      <c r="A31" s="17"/>
      <c r="B31" s="18" t="s">
        <v>65</v>
      </c>
      <c r="C31" s="54" t="s">
        <v>30</v>
      </c>
      <c r="D31" s="54" t="s">
        <v>12</v>
      </c>
      <c r="E31" s="55" t="s">
        <v>137</v>
      </c>
      <c r="F31" s="55"/>
      <c r="G31" s="129">
        <f>G32</f>
        <v>36</v>
      </c>
      <c r="H31" s="52" t="e">
        <f>H32+#REF!</f>
        <v>#REF!</v>
      </c>
      <c r="I31" s="33" t="e">
        <f>I32+#REF!</f>
        <v>#REF!</v>
      </c>
      <c r="J31" s="72" t="e">
        <f t="shared" si="0"/>
        <v>#REF!</v>
      </c>
      <c r="K31" s="53"/>
    </row>
    <row r="32" spans="1:12" ht="35.25" customHeight="1">
      <c r="A32" s="17"/>
      <c r="B32" s="18" t="s">
        <v>138</v>
      </c>
      <c r="C32" s="54" t="s">
        <v>30</v>
      </c>
      <c r="D32" s="54" t="s">
        <v>12</v>
      </c>
      <c r="E32" s="55" t="s">
        <v>139</v>
      </c>
      <c r="F32" s="55"/>
      <c r="G32" s="129">
        <f>G33</f>
        <v>36</v>
      </c>
      <c r="H32" s="28">
        <f>H33</f>
        <v>51</v>
      </c>
      <c r="I32" s="28">
        <f>I33</f>
        <v>12</v>
      </c>
      <c r="J32" s="72">
        <f t="shared" si="0"/>
        <v>33.33333333333333</v>
      </c>
      <c r="K32" s="53"/>
      <c r="L32" s="7"/>
    </row>
    <row r="33" spans="1:11" ht="54" customHeight="1">
      <c r="A33" s="17"/>
      <c r="B33" s="18" t="s">
        <v>70</v>
      </c>
      <c r="C33" s="54" t="s">
        <v>30</v>
      </c>
      <c r="D33" s="54" t="s">
        <v>12</v>
      </c>
      <c r="E33" s="55" t="s">
        <v>139</v>
      </c>
      <c r="F33" s="55" t="s">
        <v>55</v>
      </c>
      <c r="G33" s="129">
        <f>G34</f>
        <v>36</v>
      </c>
      <c r="H33" s="28">
        <f>H34</f>
        <v>51</v>
      </c>
      <c r="I33" s="28">
        <f>I34</f>
        <v>12</v>
      </c>
      <c r="J33" s="72">
        <f t="shared" si="0"/>
        <v>33.33333333333333</v>
      </c>
      <c r="K33" s="53"/>
    </row>
    <row r="34" spans="1:11" ht="43.5" customHeight="1">
      <c r="A34" s="17"/>
      <c r="B34" s="18" t="s">
        <v>71</v>
      </c>
      <c r="C34" s="54" t="s">
        <v>30</v>
      </c>
      <c r="D34" s="54" t="s">
        <v>12</v>
      </c>
      <c r="E34" s="55" t="s">
        <v>139</v>
      </c>
      <c r="F34" s="55" t="s">
        <v>56</v>
      </c>
      <c r="G34" s="129">
        <v>36</v>
      </c>
      <c r="H34" s="28">
        <v>51</v>
      </c>
      <c r="I34" s="28">
        <v>12</v>
      </c>
      <c r="J34" s="72">
        <f t="shared" si="0"/>
        <v>33.33333333333333</v>
      </c>
      <c r="K34" s="53"/>
    </row>
    <row r="35" spans="1:11" ht="29.25" customHeight="1">
      <c r="A35" s="19"/>
      <c r="B35" s="29" t="s">
        <v>33</v>
      </c>
      <c r="C35" s="134" t="s">
        <v>30</v>
      </c>
      <c r="D35" s="134" t="s">
        <v>39</v>
      </c>
      <c r="E35" s="135"/>
      <c r="F35" s="135"/>
      <c r="G35" s="128">
        <f>G39</f>
        <v>14.9</v>
      </c>
      <c r="H35" s="52">
        <f>H39</f>
        <v>0</v>
      </c>
      <c r="I35" s="52">
        <f>I39</f>
        <v>0</v>
      </c>
      <c r="J35" s="105">
        <f t="shared" si="0"/>
        <v>0</v>
      </c>
      <c r="K35" s="61"/>
    </row>
    <row r="36" spans="1:11" ht="27" customHeight="1">
      <c r="A36" s="17"/>
      <c r="B36" s="18" t="s">
        <v>33</v>
      </c>
      <c r="C36" s="136" t="s">
        <v>30</v>
      </c>
      <c r="D36" s="137" t="s">
        <v>39</v>
      </c>
      <c r="E36" s="98" t="s">
        <v>77</v>
      </c>
      <c r="F36" s="98"/>
      <c r="G36" s="138">
        <f>G37</f>
        <v>14.9</v>
      </c>
      <c r="H36" s="30">
        <f>H37</f>
        <v>0</v>
      </c>
      <c r="I36" s="33">
        <f>I37</f>
        <v>0</v>
      </c>
      <c r="J36" s="72">
        <f t="shared" si="0"/>
        <v>0</v>
      </c>
      <c r="K36" s="53"/>
    </row>
    <row r="37" spans="1:11" ht="33.75" customHeight="1">
      <c r="A37" s="17"/>
      <c r="B37" s="18" t="s">
        <v>34</v>
      </c>
      <c r="C37" s="54" t="s">
        <v>30</v>
      </c>
      <c r="D37" s="54" t="s">
        <v>39</v>
      </c>
      <c r="E37" s="55" t="s">
        <v>78</v>
      </c>
      <c r="F37" s="55"/>
      <c r="G37" s="129">
        <f>G39</f>
        <v>14.9</v>
      </c>
      <c r="H37" s="30">
        <f>H38</f>
        <v>0</v>
      </c>
      <c r="I37" s="33">
        <f>I38</f>
        <v>0</v>
      </c>
      <c r="J37" s="72">
        <f t="shared" si="0"/>
        <v>0</v>
      </c>
      <c r="K37" s="53"/>
    </row>
    <row r="38" spans="1:11" ht="33" customHeight="1">
      <c r="A38" s="17"/>
      <c r="B38" s="18" t="s">
        <v>57</v>
      </c>
      <c r="C38" s="54" t="s">
        <v>30</v>
      </c>
      <c r="D38" s="54" t="s">
        <v>39</v>
      </c>
      <c r="E38" s="55" t="s">
        <v>78</v>
      </c>
      <c r="F38" s="55" t="s">
        <v>59</v>
      </c>
      <c r="G38" s="129">
        <f>G39</f>
        <v>14.9</v>
      </c>
      <c r="H38" s="31">
        <f>H39</f>
        <v>0</v>
      </c>
      <c r="I38" s="31">
        <f>I39</f>
        <v>0</v>
      </c>
      <c r="J38" s="72">
        <f t="shared" si="0"/>
        <v>0</v>
      </c>
      <c r="K38" s="61"/>
    </row>
    <row r="39" spans="1:11" ht="36.75" customHeight="1">
      <c r="A39" s="17"/>
      <c r="B39" s="18" t="s">
        <v>171</v>
      </c>
      <c r="C39" s="54" t="s">
        <v>30</v>
      </c>
      <c r="D39" s="54" t="s">
        <v>39</v>
      </c>
      <c r="E39" s="55" t="s">
        <v>78</v>
      </c>
      <c r="F39" s="55" t="s">
        <v>48</v>
      </c>
      <c r="G39" s="129">
        <v>14.9</v>
      </c>
      <c r="H39" s="28">
        <v>0</v>
      </c>
      <c r="I39" s="28">
        <v>0</v>
      </c>
      <c r="J39" s="72">
        <f t="shared" si="0"/>
        <v>0</v>
      </c>
      <c r="K39" s="61"/>
    </row>
    <row r="40" spans="1:11" ht="30" customHeight="1">
      <c r="A40" s="20"/>
      <c r="B40" s="21" t="s">
        <v>8</v>
      </c>
      <c r="C40" s="139" t="s">
        <v>30</v>
      </c>
      <c r="D40" s="126" t="s">
        <v>40</v>
      </c>
      <c r="E40" s="127"/>
      <c r="F40" s="127"/>
      <c r="G40" s="128">
        <f>G45+G41</f>
        <v>160.7</v>
      </c>
      <c r="H40" s="52" t="e">
        <f aca="true" t="shared" si="5" ref="H40:I42">H41</f>
        <v>#REF!</v>
      </c>
      <c r="I40" s="52">
        <f t="shared" si="5"/>
        <v>88.29999999999998</v>
      </c>
      <c r="J40" s="105">
        <f t="shared" si="0"/>
        <v>54.94710640945861</v>
      </c>
      <c r="K40" s="61"/>
    </row>
    <row r="41" spans="1:11" ht="31.5" customHeight="1">
      <c r="A41" s="20"/>
      <c r="B41" s="18" t="s">
        <v>33</v>
      </c>
      <c r="C41" s="139" t="s">
        <v>30</v>
      </c>
      <c r="D41" s="58" t="s">
        <v>40</v>
      </c>
      <c r="E41" s="55" t="s">
        <v>77</v>
      </c>
      <c r="F41" s="127"/>
      <c r="G41" s="128">
        <f>G42</f>
        <v>5.1</v>
      </c>
      <c r="H41" s="33" t="e">
        <f t="shared" si="5"/>
        <v>#REF!</v>
      </c>
      <c r="I41" s="33">
        <f t="shared" si="5"/>
        <v>88.29999999999998</v>
      </c>
      <c r="J41" s="72">
        <f t="shared" si="0"/>
        <v>1731.3725490196077</v>
      </c>
      <c r="K41" s="51"/>
    </row>
    <row r="42" spans="1:11" ht="37.5" customHeight="1">
      <c r="A42" s="20"/>
      <c r="B42" s="18" t="s">
        <v>34</v>
      </c>
      <c r="C42" s="139" t="s">
        <v>30</v>
      </c>
      <c r="D42" s="58" t="s">
        <v>40</v>
      </c>
      <c r="E42" s="55" t="s">
        <v>78</v>
      </c>
      <c r="F42" s="127"/>
      <c r="G42" s="130">
        <f>G43</f>
        <v>5.1</v>
      </c>
      <c r="H42" s="31" t="e">
        <f t="shared" si="5"/>
        <v>#REF!</v>
      </c>
      <c r="I42" s="31">
        <f t="shared" si="5"/>
        <v>88.29999999999998</v>
      </c>
      <c r="J42" s="72">
        <f t="shared" si="0"/>
        <v>1731.3725490196077</v>
      </c>
      <c r="K42" s="53"/>
    </row>
    <row r="43" spans="1:11" ht="47.25" customHeight="1">
      <c r="A43" s="20"/>
      <c r="B43" s="18" t="s">
        <v>70</v>
      </c>
      <c r="C43" s="139" t="s">
        <v>30</v>
      </c>
      <c r="D43" s="58" t="s">
        <v>40</v>
      </c>
      <c r="E43" s="55" t="s">
        <v>78</v>
      </c>
      <c r="F43" s="59" t="s">
        <v>55</v>
      </c>
      <c r="G43" s="130">
        <f>G44</f>
        <v>5.1</v>
      </c>
      <c r="H43" s="33" t="e">
        <f>H44+H47+H50+H54</f>
        <v>#REF!</v>
      </c>
      <c r="I43" s="33">
        <f>I44+I47+I50+I54</f>
        <v>88.29999999999998</v>
      </c>
      <c r="J43" s="72">
        <f t="shared" si="0"/>
        <v>1731.3725490196077</v>
      </c>
      <c r="K43" s="53"/>
    </row>
    <row r="44" spans="1:11" ht="50.25" customHeight="1">
      <c r="A44" s="20"/>
      <c r="B44" s="18" t="s">
        <v>71</v>
      </c>
      <c r="C44" s="139" t="s">
        <v>30</v>
      </c>
      <c r="D44" s="58" t="s">
        <v>40</v>
      </c>
      <c r="E44" s="55" t="s">
        <v>78</v>
      </c>
      <c r="F44" s="59" t="s">
        <v>56</v>
      </c>
      <c r="G44" s="130">
        <v>5.1</v>
      </c>
      <c r="H44" s="28">
        <f>H45</f>
        <v>55</v>
      </c>
      <c r="I44" s="28">
        <f>I45</f>
        <v>14.7</v>
      </c>
      <c r="J44" s="72">
        <f t="shared" si="0"/>
        <v>288.2352941176471</v>
      </c>
      <c r="K44" s="53"/>
    </row>
    <row r="45" spans="1:11" ht="65.25" customHeight="1">
      <c r="A45" s="20"/>
      <c r="B45" s="22" t="s">
        <v>47</v>
      </c>
      <c r="C45" s="58" t="s">
        <v>30</v>
      </c>
      <c r="D45" s="58" t="s">
        <v>40</v>
      </c>
      <c r="E45" s="59" t="s">
        <v>79</v>
      </c>
      <c r="F45" s="56"/>
      <c r="G45" s="130">
        <f>G46</f>
        <v>155.6</v>
      </c>
      <c r="H45" s="28">
        <f>H46</f>
        <v>55</v>
      </c>
      <c r="I45" s="28">
        <f>I46</f>
        <v>14.7</v>
      </c>
      <c r="J45" s="72">
        <f t="shared" si="0"/>
        <v>9.447300771208226</v>
      </c>
      <c r="K45" s="53"/>
    </row>
    <row r="46" spans="1:11" ht="43.5" customHeight="1">
      <c r="A46" s="20"/>
      <c r="B46" s="18" t="s">
        <v>81</v>
      </c>
      <c r="C46" s="58" t="s">
        <v>30</v>
      </c>
      <c r="D46" s="58" t="s">
        <v>40</v>
      </c>
      <c r="E46" s="59" t="s">
        <v>80</v>
      </c>
      <c r="F46" s="133" t="s">
        <v>5</v>
      </c>
      <c r="G46" s="140">
        <f>G47</f>
        <v>155.6</v>
      </c>
      <c r="H46" s="28">
        <f>H47</f>
        <v>55</v>
      </c>
      <c r="I46" s="28">
        <v>14.7</v>
      </c>
      <c r="J46" s="72">
        <f t="shared" si="0"/>
        <v>9.447300771208226</v>
      </c>
      <c r="K46" s="53"/>
    </row>
    <row r="47" spans="1:11" ht="34.5" customHeight="1">
      <c r="A47" s="20"/>
      <c r="B47" s="18" t="s">
        <v>11</v>
      </c>
      <c r="C47" s="54" t="s">
        <v>30</v>
      </c>
      <c r="D47" s="54" t="s">
        <v>40</v>
      </c>
      <c r="E47" s="55" t="s">
        <v>105</v>
      </c>
      <c r="F47" s="55" t="s">
        <v>5</v>
      </c>
      <c r="G47" s="130">
        <f>G48+G51+G54+G58</f>
        <v>155.6</v>
      </c>
      <c r="H47" s="28">
        <f>H49</f>
        <v>55</v>
      </c>
      <c r="I47" s="28">
        <f>I49</f>
        <v>24.1</v>
      </c>
      <c r="J47" s="72">
        <f t="shared" si="0"/>
        <v>15.488431876606684</v>
      </c>
      <c r="K47" s="53"/>
    </row>
    <row r="48" spans="1:11" ht="66" customHeight="1">
      <c r="A48" s="20"/>
      <c r="B48" s="18" t="s">
        <v>172</v>
      </c>
      <c r="C48" s="54" t="s">
        <v>30</v>
      </c>
      <c r="D48" s="54" t="s">
        <v>40</v>
      </c>
      <c r="E48" s="55" t="s">
        <v>106</v>
      </c>
      <c r="F48" s="55"/>
      <c r="G48" s="129">
        <f>G49</f>
        <v>14.7</v>
      </c>
      <c r="H48" s="28">
        <f>H49</f>
        <v>55</v>
      </c>
      <c r="I48" s="28">
        <f>I49</f>
        <v>24.1</v>
      </c>
      <c r="J48" s="72">
        <f t="shared" si="0"/>
        <v>163.94557823129253</v>
      </c>
      <c r="K48" s="51"/>
    </row>
    <row r="49" spans="1:11" ht="34.5" customHeight="1">
      <c r="A49" s="20"/>
      <c r="B49" s="18" t="s">
        <v>57</v>
      </c>
      <c r="C49" s="54" t="s">
        <v>30</v>
      </c>
      <c r="D49" s="54" t="s">
        <v>40</v>
      </c>
      <c r="E49" s="55" t="s">
        <v>106</v>
      </c>
      <c r="F49" s="55" t="s">
        <v>59</v>
      </c>
      <c r="G49" s="129">
        <f>G50</f>
        <v>14.7</v>
      </c>
      <c r="H49" s="28">
        <v>55</v>
      </c>
      <c r="I49" s="28">
        <v>24.1</v>
      </c>
      <c r="J49" s="72">
        <f t="shared" si="0"/>
        <v>163.94557823129253</v>
      </c>
      <c r="K49" s="53"/>
    </row>
    <row r="50" spans="1:11" ht="37.5" customHeight="1">
      <c r="A50" s="20"/>
      <c r="B50" s="18" t="s">
        <v>58</v>
      </c>
      <c r="C50" s="54" t="s">
        <v>30</v>
      </c>
      <c r="D50" s="54" t="s">
        <v>40</v>
      </c>
      <c r="E50" s="55" t="s">
        <v>106</v>
      </c>
      <c r="F50" s="55" t="s">
        <v>60</v>
      </c>
      <c r="G50" s="129">
        <v>14.7</v>
      </c>
      <c r="H50" s="28">
        <f aca="true" t="shared" si="6" ref="H50:I52">H51</f>
        <v>54</v>
      </c>
      <c r="I50" s="28">
        <f t="shared" si="6"/>
        <v>25.9</v>
      </c>
      <c r="J50" s="72">
        <f t="shared" si="0"/>
        <v>176.19047619047618</v>
      </c>
      <c r="K50" s="53"/>
    </row>
    <row r="51" spans="1:11" ht="48.75" customHeight="1">
      <c r="A51" s="23"/>
      <c r="B51" s="18" t="s">
        <v>108</v>
      </c>
      <c r="C51" s="54" t="s">
        <v>30</v>
      </c>
      <c r="D51" s="54" t="s">
        <v>40</v>
      </c>
      <c r="E51" s="55" t="s">
        <v>107</v>
      </c>
      <c r="F51" s="55"/>
      <c r="G51" s="129">
        <f>G52</f>
        <v>26.6</v>
      </c>
      <c r="H51" s="28">
        <f t="shared" si="6"/>
        <v>54</v>
      </c>
      <c r="I51" s="28">
        <f t="shared" si="6"/>
        <v>25.9</v>
      </c>
      <c r="J51" s="72">
        <f t="shared" si="0"/>
        <v>97.36842105263158</v>
      </c>
      <c r="K51" s="53"/>
    </row>
    <row r="52" spans="1:11" ht="55.5" customHeight="1">
      <c r="A52" s="23"/>
      <c r="B52" s="18" t="s">
        <v>70</v>
      </c>
      <c r="C52" s="54" t="s">
        <v>30</v>
      </c>
      <c r="D52" s="54" t="s">
        <v>40</v>
      </c>
      <c r="E52" s="55" t="s">
        <v>107</v>
      </c>
      <c r="F52" s="55" t="s">
        <v>55</v>
      </c>
      <c r="G52" s="129">
        <f>G53</f>
        <v>26.6</v>
      </c>
      <c r="H52" s="28">
        <f t="shared" si="6"/>
        <v>54</v>
      </c>
      <c r="I52" s="28">
        <f t="shared" si="6"/>
        <v>25.9</v>
      </c>
      <c r="J52" s="72">
        <f t="shared" si="0"/>
        <v>97.36842105263158</v>
      </c>
      <c r="K52" s="53"/>
    </row>
    <row r="53" spans="1:11" ht="55.5" customHeight="1">
      <c r="A53" s="23"/>
      <c r="B53" s="18" t="s">
        <v>71</v>
      </c>
      <c r="C53" s="54" t="s">
        <v>30</v>
      </c>
      <c r="D53" s="54" t="s">
        <v>40</v>
      </c>
      <c r="E53" s="55" t="s">
        <v>107</v>
      </c>
      <c r="F53" s="55" t="s">
        <v>56</v>
      </c>
      <c r="G53" s="129">
        <v>26.6</v>
      </c>
      <c r="H53" s="28">
        <v>54</v>
      </c>
      <c r="I53" s="28">
        <v>25.9</v>
      </c>
      <c r="J53" s="72">
        <f t="shared" si="0"/>
        <v>97.36842105263158</v>
      </c>
      <c r="K53" s="63"/>
    </row>
    <row r="54" spans="1:11" ht="60" customHeight="1">
      <c r="A54" s="23"/>
      <c r="B54" s="18" t="s">
        <v>173</v>
      </c>
      <c r="C54" s="54" t="s">
        <v>30</v>
      </c>
      <c r="D54" s="54" t="s">
        <v>40</v>
      </c>
      <c r="E54" s="55" t="s">
        <v>110</v>
      </c>
      <c r="F54" s="55"/>
      <c r="G54" s="129">
        <f>G55</f>
        <v>54</v>
      </c>
      <c r="H54" s="28" t="e">
        <f>H55+H57</f>
        <v>#REF!</v>
      </c>
      <c r="I54" s="28">
        <f>I55+I57</f>
        <v>23.6</v>
      </c>
      <c r="J54" s="28">
        <f>J55+J57</f>
        <v>43.70370370370371</v>
      </c>
      <c r="K54" s="63"/>
    </row>
    <row r="55" spans="1:11" s="3" customFormat="1" ht="47.25" customHeight="1">
      <c r="A55" s="23"/>
      <c r="B55" s="18" t="s">
        <v>70</v>
      </c>
      <c r="C55" s="54" t="s">
        <v>30</v>
      </c>
      <c r="D55" s="54" t="s">
        <v>40</v>
      </c>
      <c r="E55" s="55" t="s">
        <v>110</v>
      </c>
      <c r="F55" s="55"/>
      <c r="G55" s="129">
        <f>G57</f>
        <v>54</v>
      </c>
      <c r="H55" s="28" t="e">
        <f>H56</f>
        <v>#REF!</v>
      </c>
      <c r="I55" s="28">
        <f>I56</f>
        <v>6</v>
      </c>
      <c r="J55" s="72">
        <f t="shared" si="0"/>
        <v>11.11111111111111</v>
      </c>
      <c r="K55" s="64"/>
    </row>
    <row r="56" spans="1:11" ht="48.75" customHeight="1">
      <c r="A56" s="23"/>
      <c r="B56" s="18" t="s">
        <v>70</v>
      </c>
      <c r="C56" s="54" t="s">
        <v>30</v>
      </c>
      <c r="D56" s="54" t="s">
        <v>40</v>
      </c>
      <c r="E56" s="55" t="s">
        <v>110</v>
      </c>
      <c r="F56" s="55" t="s">
        <v>55</v>
      </c>
      <c r="G56" s="129">
        <f>G57</f>
        <v>54</v>
      </c>
      <c r="H56" s="28" t="e">
        <f>H61</f>
        <v>#REF!</v>
      </c>
      <c r="I56" s="28">
        <v>6</v>
      </c>
      <c r="J56" s="72">
        <f t="shared" si="0"/>
        <v>11.11111111111111</v>
      </c>
      <c r="K56" s="64"/>
    </row>
    <row r="57" spans="1:11" ht="43.5" customHeight="1">
      <c r="A57" s="23"/>
      <c r="B57" s="18" t="s">
        <v>71</v>
      </c>
      <c r="C57" s="54" t="s">
        <v>30</v>
      </c>
      <c r="D57" s="54" t="s">
        <v>40</v>
      </c>
      <c r="E57" s="55" t="s">
        <v>110</v>
      </c>
      <c r="F57" s="55" t="s">
        <v>56</v>
      </c>
      <c r="G57" s="129">
        <v>54</v>
      </c>
      <c r="H57" s="28"/>
      <c r="I57" s="28">
        <f>I58</f>
        <v>17.6</v>
      </c>
      <c r="J57" s="72">
        <f t="shared" si="0"/>
        <v>32.592592592592595</v>
      </c>
      <c r="K57" s="64"/>
    </row>
    <row r="58" spans="1:11" ht="65.25" customHeight="1">
      <c r="A58" s="20"/>
      <c r="B58" s="18" t="s">
        <v>114</v>
      </c>
      <c r="C58" s="54" t="s">
        <v>30</v>
      </c>
      <c r="D58" s="54" t="s">
        <v>40</v>
      </c>
      <c r="E58" s="55" t="s">
        <v>109</v>
      </c>
      <c r="F58" s="55"/>
      <c r="G58" s="129">
        <f>G59+G61</f>
        <v>60.3</v>
      </c>
      <c r="H58" s="28"/>
      <c r="I58" s="28">
        <v>17.6</v>
      </c>
      <c r="J58" s="72">
        <f t="shared" si="0"/>
        <v>29.18739635157546</v>
      </c>
      <c r="K58" s="64"/>
    </row>
    <row r="59" spans="1:11" ht="51" customHeight="1">
      <c r="A59" s="20"/>
      <c r="B59" s="18" t="s">
        <v>70</v>
      </c>
      <c r="C59" s="54" t="s">
        <v>30</v>
      </c>
      <c r="D59" s="54" t="s">
        <v>40</v>
      </c>
      <c r="E59" s="55" t="s">
        <v>109</v>
      </c>
      <c r="F59" s="55" t="s">
        <v>55</v>
      </c>
      <c r="G59" s="129">
        <f>G60</f>
        <v>23</v>
      </c>
      <c r="H59" s="62"/>
      <c r="I59" s="62">
        <f aca="true" t="shared" si="7" ref="I59:I65">I60</f>
        <v>96.3</v>
      </c>
      <c r="J59" s="102">
        <f t="shared" si="0"/>
        <v>418.69565217391306</v>
      </c>
      <c r="K59" s="64"/>
    </row>
    <row r="60" spans="1:11" ht="45.75" customHeight="1">
      <c r="A60" s="20"/>
      <c r="B60" s="18" t="s">
        <v>71</v>
      </c>
      <c r="C60" s="54" t="s">
        <v>30</v>
      </c>
      <c r="D60" s="54" t="s">
        <v>40</v>
      </c>
      <c r="E60" s="55" t="s">
        <v>109</v>
      </c>
      <c r="F60" s="55" t="s">
        <v>56</v>
      </c>
      <c r="G60" s="129">
        <v>23</v>
      </c>
      <c r="H60" s="52"/>
      <c r="I60" s="52">
        <f t="shared" si="7"/>
        <v>96.3</v>
      </c>
      <c r="J60" s="105">
        <f t="shared" si="0"/>
        <v>418.69565217391306</v>
      </c>
      <c r="K60" s="65"/>
    </row>
    <row r="61" spans="1:11" ht="36.75" customHeight="1">
      <c r="A61" s="75"/>
      <c r="B61" s="40" t="s">
        <v>57</v>
      </c>
      <c r="C61" s="141" t="s">
        <v>30</v>
      </c>
      <c r="D61" s="141" t="s">
        <v>40</v>
      </c>
      <c r="E61" s="98" t="s">
        <v>109</v>
      </c>
      <c r="F61" s="98" t="s">
        <v>59</v>
      </c>
      <c r="G61" s="129">
        <f>G62</f>
        <v>37.3</v>
      </c>
      <c r="H61" s="28" t="e">
        <f aca="true" t="shared" si="8" ref="G61:H69">H62</f>
        <v>#REF!</v>
      </c>
      <c r="I61" s="33">
        <f t="shared" si="7"/>
        <v>96.3</v>
      </c>
      <c r="J61" s="72">
        <f t="shared" si="0"/>
        <v>258.1769436997319</v>
      </c>
      <c r="K61" s="65"/>
    </row>
    <row r="62" spans="1:12" ht="39.75" customHeight="1">
      <c r="A62" s="75"/>
      <c r="B62" s="40" t="s">
        <v>58</v>
      </c>
      <c r="C62" s="141" t="s">
        <v>30</v>
      </c>
      <c r="D62" s="141" t="s">
        <v>40</v>
      </c>
      <c r="E62" s="98" t="s">
        <v>109</v>
      </c>
      <c r="F62" s="98" t="s">
        <v>60</v>
      </c>
      <c r="G62" s="129">
        <v>37.3</v>
      </c>
      <c r="H62" s="28" t="e">
        <f t="shared" si="8"/>
        <v>#REF!</v>
      </c>
      <c r="I62" s="28">
        <f t="shared" si="7"/>
        <v>96.3</v>
      </c>
      <c r="J62" s="72">
        <f t="shared" si="0"/>
        <v>258.1769436997319</v>
      </c>
      <c r="K62" s="53" t="e">
        <f>SUM(#REF!/#REF!*100)</f>
        <v>#REF!</v>
      </c>
      <c r="L62" s="7"/>
    </row>
    <row r="63" spans="1:12" ht="34.5" customHeight="1">
      <c r="A63" s="75"/>
      <c r="B63" s="38" t="s">
        <v>181</v>
      </c>
      <c r="C63" s="142" t="s">
        <v>30</v>
      </c>
      <c r="D63" s="142" t="s">
        <v>119</v>
      </c>
      <c r="E63" s="143"/>
      <c r="F63" s="143"/>
      <c r="G63" s="144">
        <f t="shared" si="8"/>
        <v>251</v>
      </c>
      <c r="H63" s="28" t="e">
        <f t="shared" si="8"/>
        <v>#REF!</v>
      </c>
      <c r="I63" s="28">
        <f t="shared" si="7"/>
        <v>96.3</v>
      </c>
      <c r="J63" s="72">
        <f t="shared" si="0"/>
        <v>38.36653386454183</v>
      </c>
      <c r="K63" s="53" t="e">
        <f>SUM(#REF!/#REF!*100)</f>
        <v>#REF!</v>
      </c>
      <c r="L63" s="7"/>
    </row>
    <row r="64" spans="1:12" ht="30.75" customHeight="1">
      <c r="A64" s="75"/>
      <c r="B64" s="32" t="s">
        <v>120</v>
      </c>
      <c r="C64" s="137" t="s">
        <v>30</v>
      </c>
      <c r="D64" s="137" t="s">
        <v>97</v>
      </c>
      <c r="E64" s="145"/>
      <c r="F64" s="145"/>
      <c r="G64" s="128">
        <f t="shared" si="8"/>
        <v>251</v>
      </c>
      <c r="H64" s="28" t="e">
        <f t="shared" si="8"/>
        <v>#REF!</v>
      </c>
      <c r="I64" s="28">
        <f t="shared" si="7"/>
        <v>96.3</v>
      </c>
      <c r="J64" s="72">
        <f t="shared" si="0"/>
        <v>38.36653386454183</v>
      </c>
      <c r="K64" s="53" t="e">
        <f>SUM(#REF!/#REF!*100)</f>
        <v>#REF!</v>
      </c>
      <c r="L64" s="7"/>
    </row>
    <row r="65" spans="1:12" ht="87" customHeight="1">
      <c r="A65" s="75"/>
      <c r="B65" s="40" t="s">
        <v>174</v>
      </c>
      <c r="C65" s="141" t="s">
        <v>30</v>
      </c>
      <c r="D65" s="141" t="s">
        <v>97</v>
      </c>
      <c r="E65" s="98" t="s">
        <v>98</v>
      </c>
      <c r="F65" s="98"/>
      <c r="G65" s="129">
        <f t="shared" si="8"/>
        <v>251</v>
      </c>
      <c r="H65" s="62" t="e">
        <f t="shared" si="8"/>
        <v>#REF!</v>
      </c>
      <c r="I65" s="33">
        <f t="shared" si="7"/>
        <v>96.3</v>
      </c>
      <c r="J65" s="72">
        <f t="shared" si="0"/>
        <v>38.36653386454183</v>
      </c>
      <c r="K65" s="53"/>
      <c r="L65" s="7"/>
    </row>
    <row r="66" spans="1:12" ht="47.25" customHeight="1">
      <c r="A66" s="75"/>
      <c r="B66" s="40" t="s">
        <v>99</v>
      </c>
      <c r="C66" s="141" t="s">
        <v>30</v>
      </c>
      <c r="D66" s="141" t="s">
        <v>97</v>
      </c>
      <c r="E66" s="98" t="s">
        <v>100</v>
      </c>
      <c r="F66" s="98"/>
      <c r="G66" s="129">
        <f t="shared" si="8"/>
        <v>251</v>
      </c>
      <c r="H66" s="28" t="e">
        <f t="shared" si="8"/>
        <v>#REF!</v>
      </c>
      <c r="I66" s="28">
        <v>96.3</v>
      </c>
      <c r="J66" s="72">
        <f t="shared" si="0"/>
        <v>38.36653386454183</v>
      </c>
      <c r="K66" s="53" t="e">
        <f>SUM(#REF!/#REF!*100)</f>
        <v>#REF!</v>
      </c>
      <c r="L66" s="7"/>
    </row>
    <row r="67" spans="1:12" ht="111.75" customHeight="1">
      <c r="A67" s="75"/>
      <c r="B67" s="40" t="s">
        <v>101</v>
      </c>
      <c r="C67" s="141" t="s">
        <v>30</v>
      </c>
      <c r="D67" s="141" t="s">
        <v>97</v>
      </c>
      <c r="E67" s="98" t="s">
        <v>102</v>
      </c>
      <c r="F67" s="98"/>
      <c r="G67" s="129">
        <f t="shared" si="8"/>
        <v>251</v>
      </c>
      <c r="H67" s="62" t="e">
        <f t="shared" si="8"/>
        <v>#REF!</v>
      </c>
      <c r="I67" s="62">
        <f>I68</f>
        <v>99</v>
      </c>
      <c r="J67" s="72">
        <f t="shared" si="0"/>
        <v>39.44223107569721</v>
      </c>
      <c r="K67" s="66"/>
      <c r="L67" s="7"/>
    </row>
    <row r="68" spans="1:12" ht="51.75" customHeight="1">
      <c r="A68" s="75"/>
      <c r="B68" s="40" t="s">
        <v>103</v>
      </c>
      <c r="C68" s="141" t="s">
        <v>30</v>
      </c>
      <c r="D68" s="141" t="s">
        <v>97</v>
      </c>
      <c r="E68" s="98" t="s">
        <v>104</v>
      </c>
      <c r="F68" s="98"/>
      <c r="G68" s="129">
        <f t="shared" si="8"/>
        <v>251</v>
      </c>
      <c r="H68" s="36" t="e">
        <f>H69+H75</f>
        <v>#REF!</v>
      </c>
      <c r="I68" s="36">
        <f>I69+I75</f>
        <v>99</v>
      </c>
      <c r="J68" s="72">
        <f t="shared" si="0"/>
        <v>39.44223107569721</v>
      </c>
      <c r="K68" s="72" t="e">
        <f t="shared" si="0"/>
        <v>#REF!</v>
      </c>
      <c r="L68" s="7"/>
    </row>
    <row r="69" spans="1:12" ht="42" customHeight="1">
      <c r="A69" s="75"/>
      <c r="B69" s="76" t="s">
        <v>66</v>
      </c>
      <c r="C69" s="141" t="s">
        <v>30</v>
      </c>
      <c r="D69" s="141" t="s">
        <v>97</v>
      </c>
      <c r="E69" s="98" t="s">
        <v>104</v>
      </c>
      <c r="F69" s="98" t="s">
        <v>53</v>
      </c>
      <c r="G69" s="129">
        <f t="shared" si="8"/>
        <v>251</v>
      </c>
      <c r="H69" s="62" t="e">
        <f>H70</f>
        <v>#REF!</v>
      </c>
      <c r="I69" s="33">
        <f>I70</f>
        <v>0</v>
      </c>
      <c r="J69" s="72">
        <f t="shared" si="0"/>
        <v>0</v>
      </c>
      <c r="K69" s="67">
        <v>100</v>
      </c>
      <c r="L69" s="7"/>
    </row>
    <row r="70" spans="1:11" ht="33.75" customHeight="1">
      <c r="A70" s="75"/>
      <c r="B70" s="40" t="s">
        <v>121</v>
      </c>
      <c r="C70" s="141" t="s">
        <v>30</v>
      </c>
      <c r="D70" s="141" t="s">
        <v>97</v>
      </c>
      <c r="E70" s="98" t="s">
        <v>104</v>
      </c>
      <c r="F70" s="98" t="s">
        <v>122</v>
      </c>
      <c r="G70" s="129">
        <v>251</v>
      </c>
      <c r="H70" s="36" t="e">
        <f>H71+H77</f>
        <v>#REF!</v>
      </c>
      <c r="I70" s="36">
        <f>I71</f>
        <v>0</v>
      </c>
      <c r="J70" s="72">
        <f t="shared" si="0"/>
        <v>0</v>
      </c>
      <c r="K70" s="67">
        <v>100</v>
      </c>
    </row>
    <row r="71" spans="1:11" ht="51" customHeight="1">
      <c r="A71" s="75"/>
      <c r="B71" s="34" t="s">
        <v>180</v>
      </c>
      <c r="C71" s="142" t="s">
        <v>30</v>
      </c>
      <c r="D71" s="142" t="s">
        <v>123</v>
      </c>
      <c r="E71" s="143"/>
      <c r="F71" s="143"/>
      <c r="G71" s="144">
        <f>G72</f>
        <v>189</v>
      </c>
      <c r="H71" s="33" t="e">
        <f aca="true" t="shared" si="9" ref="H71:H76">H72</f>
        <v>#REF!</v>
      </c>
      <c r="I71" s="33">
        <f>I72</f>
        <v>0</v>
      </c>
      <c r="J71" s="72">
        <f aca="true" t="shared" si="10" ref="J71:J134">I71/G71*100</f>
        <v>0</v>
      </c>
      <c r="K71" s="67">
        <v>100</v>
      </c>
    </row>
    <row r="72" spans="1:11" ht="49.5" customHeight="1">
      <c r="A72" s="75"/>
      <c r="B72" s="35" t="s">
        <v>73</v>
      </c>
      <c r="C72" s="146" t="s">
        <v>30</v>
      </c>
      <c r="D72" s="146" t="s">
        <v>67</v>
      </c>
      <c r="E72" s="147"/>
      <c r="F72" s="147"/>
      <c r="G72" s="138">
        <f>G73+G79</f>
        <v>189</v>
      </c>
      <c r="H72" s="33" t="e">
        <f t="shared" si="9"/>
        <v>#REF!</v>
      </c>
      <c r="I72" s="33">
        <f>I73</f>
        <v>0</v>
      </c>
      <c r="J72" s="72">
        <f t="shared" si="10"/>
        <v>0</v>
      </c>
      <c r="K72" s="67">
        <v>100</v>
      </c>
    </row>
    <row r="73" spans="1:11" ht="45.75" customHeight="1">
      <c r="A73" s="75"/>
      <c r="B73" s="37" t="s">
        <v>124</v>
      </c>
      <c r="C73" s="148" t="s">
        <v>30</v>
      </c>
      <c r="D73" s="148" t="s">
        <v>67</v>
      </c>
      <c r="E73" s="149" t="s">
        <v>125</v>
      </c>
      <c r="F73" s="149"/>
      <c r="G73" s="130">
        <f>G74</f>
        <v>6</v>
      </c>
      <c r="H73" s="33" t="e">
        <f t="shared" si="9"/>
        <v>#REF!</v>
      </c>
      <c r="I73" s="33">
        <v>0</v>
      </c>
      <c r="J73" s="72">
        <f t="shared" si="10"/>
        <v>0</v>
      </c>
      <c r="K73" s="67">
        <v>100</v>
      </c>
    </row>
    <row r="74" spans="1:11" s="6" customFormat="1" ht="62.25" customHeight="1">
      <c r="A74" s="75"/>
      <c r="B74" s="37" t="s">
        <v>126</v>
      </c>
      <c r="C74" s="148" t="s">
        <v>30</v>
      </c>
      <c r="D74" s="148" t="s">
        <v>67</v>
      </c>
      <c r="E74" s="149" t="s">
        <v>127</v>
      </c>
      <c r="F74" s="149"/>
      <c r="G74" s="130">
        <f>G75</f>
        <v>6</v>
      </c>
      <c r="H74" s="33" t="e">
        <f t="shared" si="9"/>
        <v>#REF!</v>
      </c>
      <c r="I74" s="33">
        <f>I75</f>
        <v>99</v>
      </c>
      <c r="J74" s="72">
        <f t="shared" si="10"/>
        <v>1650</v>
      </c>
      <c r="K74" s="67">
        <v>100</v>
      </c>
    </row>
    <row r="75" spans="1:11" s="6" customFormat="1" ht="69.75" customHeight="1">
      <c r="A75" s="75"/>
      <c r="B75" s="37" t="s">
        <v>128</v>
      </c>
      <c r="C75" s="148" t="s">
        <v>30</v>
      </c>
      <c r="D75" s="148" t="s">
        <v>67</v>
      </c>
      <c r="E75" s="149" t="s">
        <v>129</v>
      </c>
      <c r="F75" s="149"/>
      <c r="G75" s="130">
        <f>G76</f>
        <v>6</v>
      </c>
      <c r="H75" s="28" t="e">
        <f t="shared" si="9"/>
        <v>#REF!</v>
      </c>
      <c r="I75" s="28">
        <f>I76+I80</f>
        <v>99</v>
      </c>
      <c r="J75" s="72">
        <f t="shared" si="10"/>
        <v>1650</v>
      </c>
      <c r="K75" s="67">
        <v>100</v>
      </c>
    </row>
    <row r="76" spans="1:11" s="6" customFormat="1" ht="31.5" customHeight="1">
      <c r="A76" s="75"/>
      <c r="B76" s="92" t="s">
        <v>182</v>
      </c>
      <c r="C76" s="148" t="s">
        <v>30</v>
      </c>
      <c r="D76" s="148" t="s">
        <v>67</v>
      </c>
      <c r="E76" s="149" t="s">
        <v>129</v>
      </c>
      <c r="F76" s="149" t="s">
        <v>184</v>
      </c>
      <c r="G76" s="130">
        <f>G77</f>
        <v>6</v>
      </c>
      <c r="H76" s="28" t="e">
        <f t="shared" si="9"/>
        <v>#REF!</v>
      </c>
      <c r="I76" s="28">
        <f>I77</f>
        <v>99</v>
      </c>
      <c r="J76" s="72">
        <f t="shared" si="10"/>
        <v>1650</v>
      </c>
      <c r="K76" s="68"/>
    </row>
    <row r="77" spans="1:11" s="6" customFormat="1" ht="48.75" customHeight="1">
      <c r="A77" s="75"/>
      <c r="B77" s="79" t="s">
        <v>183</v>
      </c>
      <c r="C77" s="148" t="s">
        <v>30</v>
      </c>
      <c r="D77" s="148" t="s">
        <v>67</v>
      </c>
      <c r="E77" s="149" t="s">
        <v>129</v>
      </c>
      <c r="F77" s="149" t="s">
        <v>185</v>
      </c>
      <c r="G77" s="130">
        <v>6</v>
      </c>
      <c r="H77" s="28" t="e">
        <f>H78+H82</f>
        <v>#REF!</v>
      </c>
      <c r="I77" s="28">
        <f>I78+I82</f>
        <v>99</v>
      </c>
      <c r="J77" s="72">
        <f t="shared" si="10"/>
        <v>1650</v>
      </c>
      <c r="K77" s="68"/>
    </row>
    <row r="78" spans="1:11" s="6" customFormat="1" ht="45" customHeight="1">
      <c r="A78" s="75"/>
      <c r="B78" s="40" t="s">
        <v>140</v>
      </c>
      <c r="C78" s="148" t="s">
        <v>30</v>
      </c>
      <c r="D78" s="148" t="s">
        <v>67</v>
      </c>
      <c r="E78" s="149" t="s">
        <v>135</v>
      </c>
      <c r="F78" s="149"/>
      <c r="G78" s="130">
        <f>G79</f>
        <v>183</v>
      </c>
      <c r="H78" s="28">
        <f>H80</f>
        <v>4</v>
      </c>
      <c r="I78" s="28">
        <f>I79</f>
        <v>99</v>
      </c>
      <c r="J78" s="72">
        <f t="shared" si="10"/>
        <v>54.09836065573771</v>
      </c>
      <c r="K78" s="68"/>
    </row>
    <row r="79" spans="1:11" s="6" customFormat="1" ht="39.75" customHeight="1">
      <c r="A79" s="75"/>
      <c r="B79" s="40" t="s">
        <v>141</v>
      </c>
      <c r="C79" s="141" t="s">
        <v>30</v>
      </c>
      <c r="D79" s="141" t="s">
        <v>67</v>
      </c>
      <c r="E79" s="98" t="s">
        <v>136</v>
      </c>
      <c r="F79" s="98"/>
      <c r="G79" s="129">
        <f>G80+G84</f>
        <v>183</v>
      </c>
      <c r="H79" s="28">
        <f>H80</f>
        <v>4</v>
      </c>
      <c r="I79" s="28">
        <v>99</v>
      </c>
      <c r="J79" s="72">
        <f t="shared" si="10"/>
        <v>54.09836065573771</v>
      </c>
      <c r="K79" s="68"/>
    </row>
    <row r="80" spans="1:11" s="6" customFormat="1" ht="84.75" customHeight="1">
      <c r="A80" s="75"/>
      <c r="B80" s="40" t="s">
        <v>175</v>
      </c>
      <c r="C80" s="141" t="s">
        <v>30</v>
      </c>
      <c r="D80" s="141" t="s">
        <v>67</v>
      </c>
      <c r="E80" s="98" t="s">
        <v>142</v>
      </c>
      <c r="F80" s="98"/>
      <c r="G80" s="129">
        <f>G82</f>
        <v>180</v>
      </c>
      <c r="H80" s="28">
        <f>H81</f>
        <v>4</v>
      </c>
      <c r="I80" s="28">
        <f>I81</f>
        <v>0</v>
      </c>
      <c r="J80" s="72">
        <f t="shared" si="10"/>
        <v>0</v>
      </c>
      <c r="K80" s="68"/>
    </row>
    <row r="81" spans="1:11" s="6" customFormat="1" ht="51.75" customHeight="1">
      <c r="A81" s="75"/>
      <c r="B81" s="40" t="s">
        <v>143</v>
      </c>
      <c r="C81" s="141" t="s">
        <v>30</v>
      </c>
      <c r="D81" s="141" t="s">
        <v>67</v>
      </c>
      <c r="E81" s="98" t="s">
        <v>144</v>
      </c>
      <c r="F81" s="98"/>
      <c r="G81" s="129">
        <f>G82</f>
        <v>180</v>
      </c>
      <c r="H81" s="69">
        <v>4</v>
      </c>
      <c r="I81" s="69">
        <f>I82</f>
        <v>0</v>
      </c>
      <c r="J81" s="72">
        <f t="shared" si="10"/>
        <v>0</v>
      </c>
      <c r="K81" s="68"/>
    </row>
    <row r="82" spans="1:11" s="6" customFormat="1" ht="45" customHeight="1">
      <c r="A82" s="75"/>
      <c r="B82" s="40" t="s">
        <v>70</v>
      </c>
      <c r="C82" s="141" t="s">
        <v>30</v>
      </c>
      <c r="D82" s="141" t="s">
        <v>67</v>
      </c>
      <c r="E82" s="98" t="s">
        <v>144</v>
      </c>
      <c r="F82" s="98" t="s">
        <v>55</v>
      </c>
      <c r="G82" s="129">
        <f>G83</f>
        <v>180</v>
      </c>
      <c r="H82" s="28" t="e">
        <f>H84</f>
        <v>#REF!</v>
      </c>
      <c r="I82" s="28">
        <f>I83</f>
        <v>0</v>
      </c>
      <c r="J82" s="72">
        <f t="shared" si="10"/>
        <v>0</v>
      </c>
      <c r="K82" s="68"/>
    </row>
    <row r="83" spans="1:11" s="6" customFormat="1" ht="45" customHeight="1">
      <c r="A83" s="75"/>
      <c r="B83" s="40" t="s">
        <v>71</v>
      </c>
      <c r="C83" s="141" t="s">
        <v>30</v>
      </c>
      <c r="D83" s="141" t="s">
        <v>67</v>
      </c>
      <c r="E83" s="98" t="s">
        <v>144</v>
      </c>
      <c r="F83" s="98" t="s">
        <v>56</v>
      </c>
      <c r="G83" s="150">
        <v>180</v>
      </c>
      <c r="H83" s="28" t="e">
        <f>H84</f>
        <v>#REF!</v>
      </c>
      <c r="I83" s="28">
        <v>0</v>
      </c>
      <c r="J83" s="72">
        <f t="shared" si="10"/>
        <v>0</v>
      </c>
      <c r="K83" s="68"/>
    </row>
    <row r="84" spans="1:11" s="6" customFormat="1" ht="63" customHeight="1">
      <c r="A84" s="75"/>
      <c r="B84" s="40" t="s">
        <v>145</v>
      </c>
      <c r="C84" s="141" t="s">
        <v>30</v>
      </c>
      <c r="D84" s="141" t="s">
        <v>67</v>
      </c>
      <c r="E84" s="98" t="s">
        <v>146</v>
      </c>
      <c r="F84" s="98"/>
      <c r="G84" s="129">
        <f>G86</f>
        <v>3</v>
      </c>
      <c r="H84" s="62" t="e">
        <f>H85</f>
        <v>#REF!</v>
      </c>
      <c r="I84" s="62">
        <f>I85</f>
        <v>1235.3</v>
      </c>
      <c r="J84" s="102">
        <f t="shared" si="10"/>
        <v>41176.666666666664</v>
      </c>
      <c r="K84" s="65"/>
    </row>
    <row r="85" spans="1:11" s="6" customFormat="1" ht="45" customHeight="1">
      <c r="A85" s="75"/>
      <c r="B85" s="40" t="s">
        <v>147</v>
      </c>
      <c r="C85" s="141" t="s">
        <v>30</v>
      </c>
      <c r="D85" s="141" t="s">
        <v>67</v>
      </c>
      <c r="E85" s="98" t="s">
        <v>148</v>
      </c>
      <c r="F85" s="98"/>
      <c r="G85" s="129">
        <f>G86</f>
        <v>3</v>
      </c>
      <c r="H85" s="52" t="e">
        <f>H90+H86</f>
        <v>#REF!</v>
      </c>
      <c r="I85" s="52">
        <f>I90+I86</f>
        <v>1235.3</v>
      </c>
      <c r="J85" s="105">
        <f t="shared" si="10"/>
        <v>41176.666666666664</v>
      </c>
      <c r="K85" s="65"/>
    </row>
    <row r="86" spans="1:11" s="6" customFormat="1" ht="47.25" customHeight="1">
      <c r="A86" s="75"/>
      <c r="B86" s="40" t="s">
        <v>70</v>
      </c>
      <c r="C86" s="141" t="s">
        <v>30</v>
      </c>
      <c r="D86" s="141" t="s">
        <v>67</v>
      </c>
      <c r="E86" s="98" t="s">
        <v>148</v>
      </c>
      <c r="F86" s="98" t="s">
        <v>55</v>
      </c>
      <c r="G86" s="129">
        <f>G87</f>
        <v>3</v>
      </c>
      <c r="H86" s="30" t="e">
        <f>H87+#REF!</f>
        <v>#REF!</v>
      </c>
      <c r="I86" s="33">
        <f>I87+I110</f>
        <v>9.5</v>
      </c>
      <c r="J86" s="72">
        <f t="shared" si="10"/>
        <v>316.66666666666663</v>
      </c>
      <c r="K86" s="65"/>
    </row>
    <row r="87" spans="1:11" s="6" customFormat="1" ht="45.75" customHeight="1">
      <c r="A87" s="75"/>
      <c r="B87" s="40" t="s">
        <v>71</v>
      </c>
      <c r="C87" s="141" t="s">
        <v>30</v>
      </c>
      <c r="D87" s="141" t="s">
        <v>67</v>
      </c>
      <c r="E87" s="98" t="s">
        <v>148</v>
      </c>
      <c r="F87" s="98" t="s">
        <v>56</v>
      </c>
      <c r="G87" s="150">
        <v>3</v>
      </c>
      <c r="H87" s="28" t="e">
        <f>H92+H88</f>
        <v>#REF!</v>
      </c>
      <c r="I87" s="28">
        <f>I88</f>
        <v>9.5</v>
      </c>
      <c r="J87" s="72">
        <f t="shared" si="10"/>
        <v>316.66666666666663</v>
      </c>
      <c r="K87" s="65"/>
    </row>
    <row r="88" spans="1:11" s="6" customFormat="1" ht="30.75" customHeight="1">
      <c r="A88" s="75"/>
      <c r="B88" s="80" t="s">
        <v>31</v>
      </c>
      <c r="C88" s="151" t="s">
        <v>30</v>
      </c>
      <c r="D88" s="151" t="s">
        <v>32</v>
      </c>
      <c r="E88" s="152"/>
      <c r="F88" s="152"/>
      <c r="G88" s="144">
        <f>G89+G106</f>
        <v>1836.4</v>
      </c>
      <c r="H88" s="28" t="e">
        <f>H89</f>
        <v>#REF!</v>
      </c>
      <c r="I88" s="28">
        <f>I89</f>
        <v>9.5</v>
      </c>
      <c r="J88" s="72">
        <f t="shared" si="10"/>
        <v>0.5173164887824003</v>
      </c>
      <c r="K88" s="65"/>
    </row>
    <row r="89" spans="1:11" s="6" customFormat="1" ht="27" customHeight="1">
      <c r="A89" s="75"/>
      <c r="B89" s="81" t="s">
        <v>50</v>
      </c>
      <c r="C89" s="153">
        <v>903</v>
      </c>
      <c r="D89" s="154" t="s">
        <v>51</v>
      </c>
      <c r="E89" s="155"/>
      <c r="F89" s="156"/>
      <c r="G89" s="128">
        <f>G94+G90</f>
        <v>1756.4</v>
      </c>
      <c r="H89" s="28" t="e">
        <f>H90</f>
        <v>#REF!</v>
      </c>
      <c r="I89" s="28">
        <v>9.5</v>
      </c>
      <c r="J89" s="72">
        <f t="shared" si="10"/>
        <v>0.540879070826691</v>
      </c>
      <c r="K89" s="65"/>
    </row>
    <row r="90" spans="1:11" s="6" customFormat="1" ht="27.75" customHeight="1">
      <c r="A90" s="82"/>
      <c r="B90" s="32" t="s">
        <v>37</v>
      </c>
      <c r="C90" s="141" t="s">
        <v>30</v>
      </c>
      <c r="D90" s="141" t="s">
        <v>51</v>
      </c>
      <c r="E90" s="98" t="s">
        <v>83</v>
      </c>
      <c r="F90" s="98"/>
      <c r="G90" s="129">
        <f>G91</f>
        <v>30</v>
      </c>
      <c r="H90" s="28" t="e">
        <f>H91+H94</f>
        <v>#REF!</v>
      </c>
      <c r="I90" s="28">
        <f>I91+I94</f>
        <v>1225.8</v>
      </c>
      <c r="J90" s="72">
        <f t="shared" si="10"/>
        <v>4086</v>
      </c>
      <c r="K90" s="65"/>
    </row>
    <row r="91" spans="1:11" s="6" customFormat="1" ht="72" customHeight="1">
      <c r="A91" s="83"/>
      <c r="B91" s="32" t="s">
        <v>176</v>
      </c>
      <c r="C91" s="137" t="s">
        <v>30</v>
      </c>
      <c r="D91" s="137" t="s">
        <v>51</v>
      </c>
      <c r="E91" s="157" t="s">
        <v>149</v>
      </c>
      <c r="F91" s="157"/>
      <c r="G91" s="129">
        <f>G92</f>
        <v>30</v>
      </c>
      <c r="H91" s="70" t="e">
        <f>H92</f>
        <v>#REF!</v>
      </c>
      <c r="I91" s="70">
        <f>I92</f>
        <v>70</v>
      </c>
      <c r="J91" s="72">
        <f t="shared" si="10"/>
        <v>233.33333333333334</v>
      </c>
      <c r="K91" s="65"/>
    </row>
    <row r="92" spans="1:11" s="6" customFormat="1" ht="51" customHeight="1">
      <c r="A92" s="84"/>
      <c r="B92" s="40" t="s">
        <v>70</v>
      </c>
      <c r="C92" s="141" t="s">
        <v>30</v>
      </c>
      <c r="D92" s="141" t="s">
        <v>51</v>
      </c>
      <c r="E92" s="98" t="s">
        <v>149</v>
      </c>
      <c r="F92" s="98" t="s">
        <v>55</v>
      </c>
      <c r="G92" s="129">
        <f>G93</f>
        <v>30</v>
      </c>
      <c r="H92" s="28" t="e">
        <f>H93+H96</f>
        <v>#REF!</v>
      </c>
      <c r="I92" s="28">
        <f>I93</f>
        <v>70</v>
      </c>
      <c r="J92" s="72">
        <f t="shared" si="10"/>
        <v>233.33333333333334</v>
      </c>
      <c r="K92" s="65"/>
    </row>
    <row r="93" spans="1:11" s="6" customFormat="1" ht="48" customHeight="1">
      <c r="A93" s="82"/>
      <c r="B93" s="40" t="s">
        <v>71</v>
      </c>
      <c r="C93" s="141" t="s">
        <v>30</v>
      </c>
      <c r="D93" s="141" t="s">
        <v>51</v>
      </c>
      <c r="E93" s="98" t="s">
        <v>149</v>
      </c>
      <c r="F93" s="98" t="s">
        <v>56</v>
      </c>
      <c r="G93" s="129">
        <v>30</v>
      </c>
      <c r="H93" s="28" t="e">
        <f>H94</f>
        <v>#REF!</v>
      </c>
      <c r="I93" s="28">
        <v>70</v>
      </c>
      <c r="J93" s="72">
        <f t="shared" si="10"/>
        <v>233.33333333333334</v>
      </c>
      <c r="K93" s="65"/>
    </row>
    <row r="94" spans="1:11" s="6" customFormat="1" ht="38.25" customHeight="1">
      <c r="A94" s="75"/>
      <c r="B94" s="40" t="s">
        <v>140</v>
      </c>
      <c r="C94" s="148" t="s">
        <v>30</v>
      </c>
      <c r="D94" s="148" t="s">
        <v>51</v>
      </c>
      <c r="E94" s="149" t="s">
        <v>135</v>
      </c>
      <c r="F94" s="156"/>
      <c r="G94" s="129">
        <f>G95+G98</f>
        <v>1726.4</v>
      </c>
      <c r="H94" s="70" t="e">
        <f>H95</f>
        <v>#REF!</v>
      </c>
      <c r="I94" s="70">
        <f>I95</f>
        <v>1155.8</v>
      </c>
      <c r="J94" s="72">
        <f t="shared" si="10"/>
        <v>66.94856348470806</v>
      </c>
      <c r="K94" s="65"/>
    </row>
    <row r="95" spans="1:11" ht="42.75" customHeight="1">
      <c r="A95" s="75"/>
      <c r="B95" s="40" t="s">
        <v>191</v>
      </c>
      <c r="C95" s="148" t="s">
        <v>30</v>
      </c>
      <c r="D95" s="148" t="s">
        <v>51</v>
      </c>
      <c r="E95" s="149" t="s">
        <v>199</v>
      </c>
      <c r="F95" s="156"/>
      <c r="G95" s="129">
        <f aca="true" t="shared" si="11" ref="G95:H97">G96</f>
        <v>70</v>
      </c>
      <c r="H95" s="70" t="e">
        <f>H96+H99+H102+H105</f>
        <v>#REF!</v>
      </c>
      <c r="I95" s="70">
        <f>I96+I99+I102+I105</f>
        <v>1155.8</v>
      </c>
      <c r="J95" s="72">
        <f t="shared" si="10"/>
        <v>1651.142857142857</v>
      </c>
      <c r="K95" s="65"/>
    </row>
    <row r="96" spans="1:11" ht="40.5" customHeight="1">
      <c r="A96" s="75"/>
      <c r="B96" s="40" t="s">
        <v>192</v>
      </c>
      <c r="C96" s="148" t="s">
        <v>30</v>
      </c>
      <c r="D96" s="148" t="s">
        <v>51</v>
      </c>
      <c r="E96" s="149" t="s">
        <v>193</v>
      </c>
      <c r="F96" s="156" t="s">
        <v>55</v>
      </c>
      <c r="G96" s="129">
        <f t="shared" si="11"/>
        <v>70</v>
      </c>
      <c r="H96" s="70">
        <f t="shared" si="11"/>
        <v>1069</v>
      </c>
      <c r="I96" s="70">
        <f>I97</f>
        <v>936.8</v>
      </c>
      <c r="J96" s="72">
        <f t="shared" si="10"/>
        <v>1338.2857142857142</v>
      </c>
      <c r="K96" s="65"/>
    </row>
    <row r="97" spans="1:11" ht="51" customHeight="1">
      <c r="A97" s="75"/>
      <c r="B97" s="40" t="s">
        <v>71</v>
      </c>
      <c r="C97" s="148" t="s">
        <v>30</v>
      </c>
      <c r="D97" s="148" t="s">
        <v>51</v>
      </c>
      <c r="E97" s="149" t="s">
        <v>193</v>
      </c>
      <c r="F97" s="156" t="s">
        <v>56</v>
      </c>
      <c r="G97" s="129">
        <v>70</v>
      </c>
      <c r="H97" s="70">
        <f t="shared" si="11"/>
        <v>1069</v>
      </c>
      <c r="I97" s="70">
        <f>I98</f>
        <v>936.8</v>
      </c>
      <c r="J97" s="72">
        <f t="shared" si="10"/>
        <v>1338.2857142857142</v>
      </c>
      <c r="K97" s="65"/>
    </row>
    <row r="98" spans="1:11" ht="33.75" customHeight="1">
      <c r="A98" s="75"/>
      <c r="B98" s="40" t="s">
        <v>141</v>
      </c>
      <c r="C98" s="141" t="s">
        <v>30</v>
      </c>
      <c r="D98" s="141" t="s">
        <v>51</v>
      </c>
      <c r="E98" s="98" t="s">
        <v>136</v>
      </c>
      <c r="F98" s="158"/>
      <c r="G98" s="159">
        <f>G99</f>
        <v>1656.4</v>
      </c>
      <c r="H98" s="70">
        <f>H99</f>
        <v>1069</v>
      </c>
      <c r="I98" s="70">
        <v>936.8</v>
      </c>
      <c r="J98" s="72">
        <f t="shared" si="10"/>
        <v>56.55638734605167</v>
      </c>
      <c r="K98" s="65"/>
    </row>
    <row r="99" spans="1:11" ht="69" customHeight="1">
      <c r="A99" s="75"/>
      <c r="B99" s="85" t="s">
        <v>177</v>
      </c>
      <c r="C99" s="160">
        <v>903</v>
      </c>
      <c r="D99" s="161" t="s">
        <v>51</v>
      </c>
      <c r="E99" s="98" t="s">
        <v>150</v>
      </c>
      <c r="F99" s="158"/>
      <c r="G99" s="159">
        <f>G100+G103</f>
        <v>1656.4</v>
      </c>
      <c r="H99" s="70">
        <f>H100</f>
        <v>1069</v>
      </c>
      <c r="I99" s="70">
        <f>I100</f>
        <v>219</v>
      </c>
      <c r="J99" s="72">
        <f t="shared" si="10"/>
        <v>13.221444095629076</v>
      </c>
      <c r="K99" s="65"/>
    </row>
    <row r="100" spans="1:11" ht="72.75" customHeight="1">
      <c r="A100" s="75"/>
      <c r="B100" s="85" t="s">
        <v>151</v>
      </c>
      <c r="C100" s="160">
        <v>903</v>
      </c>
      <c r="D100" s="161" t="s">
        <v>51</v>
      </c>
      <c r="E100" s="98" t="s">
        <v>152</v>
      </c>
      <c r="F100" s="158"/>
      <c r="G100" s="159">
        <f>G101</f>
        <v>1241.4</v>
      </c>
      <c r="H100" s="41">
        <v>1069</v>
      </c>
      <c r="I100" s="41">
        <f>I101</f>
        <v>219</v>
      </c>
      <c r="J100" s="72">
        <f t="shared" si="10"/>
        <v>17.641372643789268</v>
      </c>
      <c r="K100" s="65"/>
    </row>
    <row r="101" spans="1:11" ht="50.25" customHeight="1">
      <c r="A101" s="75"/>
      <c r="B101" s="40" t="s">
        <v>70</v>
      </c>
      <c r="C101" s="160">
        <v>903</v>
      </c>
      <c r="D101" s="161" t="s">
        <v>51</v>
      </c>
      <c r="E101" s="98" t="s">
        <v>152</v>
      </c>
      <c r="F101" s="162">
        <v>200</v>
      </c>
      <c r="G101" s="159">
        <f>G102</f>
        <v>1241.4</v>
      </c>
      <c r="H101" s="70">
        <f>H102</f>
        <v>415</v>
      </c>
      <c r="I101" s="70">
        <v>219</v>
      </c>
      <c r="J101" s="72">
        <f t="shared" si="10"/>
        <v>17.641372643789268</v>
      </c>
      <c r="K101" s="65"/>
    </row>
    <row r="102" spans="1:11" ht="47.25" customHeight="1">
      <c r="A102" s="75"/>
      <c r="B102" s="40" t="s">
        <v>71</v>
      </c>
      <c r="C102" s="160">
        <v>903</v>
      </c>
      <c r="D102" s="161" t="s">
        <v>51</v>
      </c>
      <c r="E102" s="98" t="s">
        <v>152</v>
      </c>
      <c r="F102" s="162">
        <v>240</v>
      </c>
      <c r="G102" s="163">
        <v>1241.4</v>
      </c>
      <c r="H102" s="70">
        <f>H103</f>
        <v>415</v>
      </c>
      <c r="I102" s="70">
        <f>I103</f>
        <v>0</v>
      </c>
      <c r="J102" s="72">
        <f t="shared" si="10"/>
        <v>0</v>
      </c>
      <c r="K102" s="65"/>
    </row>
    <row r="103" spans="1:11" ht="61.5" customHeight="1">
      <c r="A103" s="75"/>
      <c r="B103" s="85" t="s">
        <v>186</v>
      </c>
      <c r="C103" s="160">
        <v>903</v>
      </c>
      <c r="D103" s="161" t="s">
        <v>51</v>
      </c>
      <c r="E103" s="98" t="s">
        <v>153</v>
      </c>
      <c r="F103" s="158"/>
      <c r="G103" s="159">
        <f>G104</f>
        <v>415</v>
      </c>
      <c r="H103" s="41">
        <v>415</v>
      </c>
      <c r="I103" s="41">
        <v>0</v>
      </c>
      <c r="J103" s="72">
        <f t="shared" si="10"/>
        <v>0</v>
      </c>
      <c r="K103" s="65"/>
    </row>
    <row r="104" spans="1:11" ht="44.25" customHeight="1">
      <c r="A104" s="75"/>
      <c r="B104" s="40" t="s">
        <v>70</v>
      </c>
      <c r="C104" s="160">
        <v>903</v>
      </c>
      <c r="D104" s="161" t="s">
        <v>51</v>
      </c>
      <c r="E104" s="98" t="s">
        <v>153</v>
      </c>
      <c r="F104" s="162">
        <v>200</v>
      </c>
      <c r="G104" s="159">
        <f>G105</f>
        <v>415</v>
      </c>
      <c r="H104" s="41" t="e">
        <f>H105</f>
        <v>#REF!</v>
      </c>
      <c r="I104" s="41">
        <f>I105</f>
        <v>0</v>
      </c>
      <c r="J104" s="72">
        <f t="shared" si="10"/>
        <v>0</v>
      </c>
      <c r="K104" s="65"/>
    </row>
    <row r="105" spans="1:11" ht="40.5" customHeight="1">
      <c r="A105" s="75"/>
      <c r="B105" s="40" t="s">
        <v>71</v>
      </c>
      <c r="C105" s="160">
        <v>903</v>
      </c>
      <c r="D105" s="161" t="s">
        <v>51</v>
      </c>
      <c r="E105" s="98" t="s">
        <v>153</v>
      </c>
      <c r="F105" s="162">
        <v>240</v>
      </c>
      <c r="G105" s="163">
        <v>415</v>
      </c>
      <c r="H105" s="41" t="e">
        <f>#REF!</f>
        <v>#REF!</v>
      </c>
      <c r="I105" s="41">
        <f>I106</f>
        <v>0</v>
      </c>
      <c r="J105" s="72">
        <f t="shared" si="10"/>
        <v>0</v>
      </c>
      <c r="K105" s="65"/>
    </row>
    <row r="106" spans="1:11" ht="35.25" customHeight="1">
      <c r="A106" s="75"/>
      <c r="B106" s="25" t="s">
        <v>115</v>
      </c>
      <c r="C106" s="164" t="s">
        <v>30</v>
      </c>
      <c r="D106" s="164" t="s">
        <v>116</v>
      </c>
      <c r="E106" s="98"/>
      <c r="F106" s="98"/>
      <c r="G106" s="128">
        <f>G107</f>
        <v>80</v>
      </c>
      <c r="H106" s="33" t="e">
        <f>H107</f>
        <v>#REF!</v>
      </c>
      <c r="I106" s="41">
        <f>I107</f>
        <v>0</v>
      </c>
      <c r="J106" s="72">
        <f t="shared" si="10"/>
        <v>0</v>
      </c>
      <c r="K106" s="65"/>
    </row>
    <row r="107" spans="1:11" ht="48.75" customHeight="1" thickBot="1">
      <c r="A107" s="75"/>
      <c r="B107" s="87" t="s">
        <v>81</v>
      </c>
      <c r="C107" s="160">
        <v>903</v>
      </c>
      <c r="D107" s="161" t="s">
        <v>116</v>
      </c>
      <c r="E107" s="165">
        <v>9200000000</v>
      </c>
      <c r="F107" s="162"/>
      <c r="G107" s="163">
        <f>G108</f>
        <v>80</v>
      </c>
      <c r="H107" s="33" t="e">
        <f>H108</f>
        <v>#REF!</v>
      </c>
      <c r="I107" s="41">
        <f>I108</f>
        <v>0</v>
      </c>
      <c r="J107" s="72">
        <f t="shared" si="10"/>
        <v>0</v>
      </c>
      <c r="K107" s="65"/>
    </row>
    <row r="108" spans="1:11" ht="30.75" customHeight="1" thickBot="1">
      <c r="A108" s="88"/>
      <c r="B108" s="86" t="s">
        <v>11</v>
      </c>
      <c r="C108" s="166">
        <v>903</v>
      </c>
      <c r="D108" s="161" t="s">
        <v>116</v>
      </c>
      <c r="E108" s="165">
        <v>9230000000</v>
      </c>
      <c r="F108" s="162"/>
      <c r="G108" s="163">
        <f>G109</f>
        <v>80</v>
      </c>
      <c r="H108" s="62" t="e">
        <f>H109+H114+H127</f>
        <v>#REF!</v>
      </c>
      <c r="I108" s="106">
        <v>0</v>
      </c>
      <c r="J108" s="105">
        <f t="shared" si="10"/>
        <v>0</v>
      </c>
      <c r="K108" s="65"/>
    </row>
    <row r="109" spans="1:11" ht="65.25" customHeight="1">
      <c r="A109" s="75"/>
      <c r="B109" s="40" t="s">
        <v>114</v>
      </c>
      <c r="C109" s="141" t="s">
        <v>30</v>
      </c>
      <c r="D109" s="141" t="s">
        <v>116</v>
      </c>
      <c r="E109" s="98" t="s">
        <v>109</v>
      </c>
      <c r="F109" s="98"/>
      <c r="G109" s="163">
        <f>G110</f>
        <v>80</v>
      </c>
      <c r="H109" s="52" t="e">
        <f>#REF!+H110</f>
        <v>#REF!</v>
      </c>
      <c r="I109" s="33">
        <f>I110+I121+I135</f>
        <v>0</v>
      </c>
      <c r="J109" s="72">
        <f t="shared" si="10"/>
        <v>0</v>
      </c>
      <c r="K109" s="65"/>
    </row>
    <row r="110" spans="1:11" ht="54" customHeight="1">
      <c r="A110" s="75"/>
      <c r="B110" s="40" t="s">
        <v>70</v>
      </c>
      <c r="C110" s="141" t="s">
        <v>30</v>
      </c>
      <c r="D110" s="141" t="s">
        <v>116</v>
      </c>
      <c r="E110" s="98" t="s">
        <v>109</v>
      </c>
      <c r="F110" s="98" t="s">
        <v>55</v>
      </c>
      <c r="G110" s="163">
        <f>G111</f>
        <v>80</v>
      </c>
      <c r="H110" s="62" t="e">
        <f>H111+H116+H129</f>
        <v>#REF!</v>
      </c>
      <c r="I110" s="33">
        <f>I111</f>
        <v>0</v>
      </c>
      <c r="J110" s="72">
        <f t="shared" si="10"/>
        <v>0</v>
      </c>
      <c r="K110" s="65"/>
    </row>
    <row r="111" spans="1:11" ht="45.75" customHeight="1">
      <c r="A111" s="75"/>
      <c r="B111" s="40" t="s">
        <v>71</v>
      </c>
      <c r="C111" s="141" t="s">
        <v>30</v>
      </c>
      <c r="D111" s="141" t="s">
        <v>116</v>
      </c>
      <c r="E111" s="98" t="s">
        <v>109</v>
      </c>
      <c r="F111" s="98" t="s">
        <v>56</v>
      </c>
      <c r="G111" s="163">
        <v>80</v>
      </c>
      <c r="H111" s="52" t="e">
        <f>#REF!+H112</f>
        <v>#REF!</v>
      </c>
      <c r="I111" s="41">
        <f>I112</f>
        <v>0</v>
      </c>
      <c r="J111" s="72">
        <f t="shared" si="10"/>
        <v>0</v>
      </c>
      <c r="K111" s="65"/>
    </row>
    <row r="112" spans="1:11" ht="36" customHeight="1">
      <c r="A112" s="75"/>
      <c r="B112" s="38" t="s">
        <v>19</v>
      </c>
      <c r="C112" s="142" t="s">
        <v>30</v>
      </c>
      <c r="D112" s="142" t="s">
        <v>18</v>
      </c>
      <c r="E112" s="157"/>
      <c r="F112" s="157"/>
      <c r="G112" s="144">
        <f>G113+G118+G140</f>
        <v>1357</v>
      </c>
      <c r="H112" s="31" t="e">
        <f>H113</f>
        <v>#REF!</v>
      </c>
      <c r="I112" s="33">
        <f>I113</f>
        <v>0</v>
      </c>
      <c r="J112" s="72">
        <f t="shared" si="10"/>
        <v>0</v>
      </c>
      <c r="K112" s="65"/>
    </row>
    <row r="113" spans="1:11" ht="33" customHeight="1">
      <c r="A113" s="75"/>
      <c r="B113" s="25" t="s">
        <v>21</v>
      </c>
      <c r="C113" s="142" t="s">
        <v>30</v>
      </c>
      <c r="D113" s="142" t="s">
        <v>20</v>
      </c>
      <c r="E113" s="143"/>
      <c r="F113" s="143"/>
      <c r="G113" s="128">
        <f>G114</f>
        <v>69</v>
      </c>
      <c r="H113" s="33" t="e">
        <f>#REF!</f>
        <v>#REF!</v>
      </c>
      <c r="I113" s="33">
        <v>0</v>
      </c>
      <c r="J113" s="72">
        <f t="shared" si="10"/>
        <v>0</v>
      </c>
      <c r="K113" s="65"/>
    </row>
    <row r="114" spans="1:11" ht="31.5" customHeight="1">
      <c r="A114" s="75"/>
      <c r="B114" s="77" t="s">
        <v>61</v>
      </c>
      <c r="C114" s="141" t="s">
        <v>30</v>
      </c>
      <c r="D114" s="141" t="s">
        <v>20</v>
      </c>
      <c r="E114" s="98" t="s">
        <v>82</v>
      </c>
      <c r="F114" s="98"/>
      <c r="G114" s="129">
        <f>G115</f>
        <v>69</v>
      </c>
      <c r="H114" s="52">
        <f>H115</f>
        <v>50</v>
      </c>
      <c r="I114" s="62">
        <f>I115+I126+I140</f>
        <v>409.5</v>
      </c>
      <c r="J114" s="102">
        <f t="shared" si="10"/>
        <v>593.4782608695652</v>
      </c>
      <c r="K114" s="65"/>
    </row>
    <row r="115" spans="1:11" ht="29.25" customHeight="1">
      <c r="A115" s="75"/>
      <c r="B115" s="77" t="s">
        <v>130</v>
      </c>
      <c r="C115" s="141" t="s">
        <v>30</v>
      </c>
      <c r="D115" s="141" t="s">
        <v>20</v>
      </c>
      <c r="E115" s="98" t="s">
        <v>131</v>
      </c>
      <c r="F115" s="98"/>
      <c r="G115" s="129">
        <f>G116</f>
        <v>69</v>
      </c>
      <c r="H115" s="28">
        <v>50</v>
      </c>
      <c r="I115" s="52">
        <f>I122+I116</f>
        <v>50</v>
      </c>
      <c r="J115" s="105">
        <f t="shared" si="10"/>
        <v>72.46376811594203</v>
      </c>
      <c r="K115" s="65"/>
    </row>
    <row r="116" spans="1:11" ht="46.5" customHeight="1">
      <c r="A116" s="75"/>
      <c r="B116" s="40" t="s">
        <v>70</v>
      </c>
      <c r="C116" s="141" t="s">
        <v>30</v>
      </c>
      <c r="D116" s="141" t="s">
        <v>20</v>
      </c>
      <c r="E116" s="98" t="s">
        <v>131</v>
      </c>
      <c r="F116" s="98" t="s">
        <v>55</v>
      </c>
      <c r="G116" s="129">
        <f>G117</f>
        <v>69</v>
      </c>
      <c r="H116" s="28" t="e">
        <f>H117+H121</f>
        <v>#REF!</v>
      </c>
      <c r="I116" s="33">
        <f>I117</f>
        <v>0</v>
      </c>
      <c r="J116" s="72">
        <f t="shared" si="10"/>
        <v>0</v>
      </c>
      <c r="K116" s="65"/>
    </row>
    <row r="117" spans="1:11" ht="45.75" customHeight="1">
      <c r="A117" s="75"/>
      <c r="B117" s="40" t="s">
        <v>71</v>
      </c>
      <c r="C117" s="141" t="s">
        <v>30</v>
      </c>
      <c r="D117" s="141" t="s">
        <v>20</v>
      </c>
      <c r="E117" s="98" t="s">
        <v>131</v>
      </c>
      <c r="F117" s="98" t="s">
        <v>56</v>
      </c>
      <c r="G117" s="129">
        <v>69</v>
      </c>
      <c r="H117" s="28">
        <f>H118</f>
        <v>7</v>
      </c>
      <c r="I117" s="31">
        <f>I118</f>
        <v>0</v>
      </c>
      <c r="J117" s="72">
        <f t="shared" si="10"/>
        <v>0</v>
      </c>
      <c r="K117" s="65"/>
    </row>
    <row r="118" spans="1:11" ht="34.5" customHeight="1">
      <c r="A118" s="75"/>
      <c r="B118" s="89" t="s">
        <v>23</v>
      </c>
      <c r="C118" s="167" t="s">
        <v>30</v>
      </c>
      <c r="D118" s="167" t="s">
        <v>22</v>
      </c>
      <c r="E118" s="145"/>
      <c r="F118" s="145"/>
      <c r="G118" s="128">
        <f>G119+G123+G136</f>
        <v>330.2</v>
      </c>
      <c r="H118" s="28">
        <f>H119</f>
        <v>7</v>
      </c>
      <c r="I118" s="31">
        <f>I119</f>
        <v>0</v>
      </c>
      <c r="J118" s="72">
        <f t="shared" si="10"/>
        <v>0</v>
      </c>
      <c r="K118" s="65"/>
    </row>
    <row r="119" spans="1:11" ht="39" customHeight="1">
      <c r="A119" s="75"/>
      <c r="B119" s="77" t="s">
        <v>154</v>
      </c>
      <c r="C119" s="141" t="s">
        <v>30</v>
      </c>
      <c r="D119" s="141" t="s">
        <v>22</v>
      </c>
      <c r="E119" s="98" t="s">
        <v>155</v>
      </c>
      <c r="F119" s="98"/>
      <c r="G119" s="129">
        <f>G120</f>
        <v>57</v>
      </c>
      <c r="H119" s="28">
        <f>H120</f>
        <v>7</v>
      </c>
      <c r="I119" s="33">
        <f>I120</f>
        <v>0</v>
      </c>
      <c r="J119" s="72">
        <f t="shared" si="10"/>
        <v>0</v>
      </c>
      <c r="K119" s="65"/>
    </row>
    <row r="120" spans="1:11" ht="40.5" customHeight="1">
      <c r="A120" s="75"/>
      <c r="B120" s="77" t="s">
        <v>156</v>
      </c>
      <c r="C120" s="141" t="s">
        <v>30</v>
      </c>
      <c r="D120" s="141" t="s">
        <v>22</v>
      </c>
      <c r="E120" s="98" t="s">
        <v>157</v>
      </c>
      <c r="F120" s="98"/>
      <c r="G120" s="129">
        <f>G121</f>
        <v>57</v>
      </c>
      <c r="H120" s="28">
        <v>7</v>
      </c>
      <c r="I120" s="33">
        <f>I121</f>
        <v>0</v>
      </c>
      <c r="J120" s="72">
        <f t="shared" si="10"/>
        <v>0</v>
      </c>
      <c r="K120" s="65"/>
    </row>
    <row r="121" spans="1:11" ht="42" customHeight="1">
      <c r="A121" s="75"/>
      <c r="B121" s="77" t="s">
        <v>70</v>
      </c>
      <c r="C121" s="141" t="s">
        <v>30</v>
      </c>
      <c r="D121" s="141" t="s">
        <v>22</v>
      </c>
      <c r="E121" s="98" t="s">
        <v>157</v>
      </c>
      <c r="F121" s="98" t="s">
        <v>55</v>
      </c>
      <c r="G121" s="129">
        <f>G122</f>
        <v>57</v>
      </c>
      <c r="H121" s="28" t="e">
        <f>H122</f>
        <v>#REF!</v>
      </c>
      <c r="I121" s="33">
        <v>0</v>
      </c>
      <c r="J121" s="72">
        <f t="shared" si="10"/>
        <v>0</v>
      </c>
      <c r="K121" s="65"/>
    </row>
    <row r="122" spans="1:11" ht="47.25" customHeight="1">
      <c r="A122" s="75"/>
      <c r="B122" s="77" t="s">
        <v>71</v>
      </c>
      <c r="C122" s="141" t="s">
        <v>30</v>
      </c>
      <c r="D122" s="141" t="s">
        <v>22</v>
      </c>
      <c r="E122" s="98" t="s">
        <v>157</v>
      </c>
      <c r="F122" s="98" t="s">
        <v>56</v>
      </c>
      <c r="G122" s="129">
        <v>57</v>
      </c>
      <c r="H122" s="28" t="e">
        <f>H123</f>
        <v>#REF!</v>
      </c>
      <c r="I122" s="33">
        <f>I123</f>
        <v>50</v>
      </c>
      <c r="J122" s="72">
        <f t="shared" si="10"/>
        <v>87.71929824561403</v>
      </c>
      <c r="K122" s="65"/>
    </row>
    <row r="123" spans="1:11" ht="30" customHeight="1">
      <c r="A123" s="75"/>
      <c r="B123" s="40" t="s">
        <v>140</v>
      </c>
      <c r="C123" s="148" t="s">
        <v>30</v>
      </c>
      <c r="D123" s="148" t="s">
        <v>22</v>
      </c>
      <c r="E123" s="149" t="s">
        <v>135</v>
      </c>
      <c r="F123" s="98"/>
      <c r="G123" s="129">
        <f>G128+G124</f>
        <v>73.19999999999999</v>
      </c>
      <c r="H123" s="28" t="e">
        <f>#REF!+H126</f>
        <v>#REF!</v>
      </c>
      <c r="I123" s="33">
        <f>I124</f>
        <v>50</v>
      </c>
      <c r="J123" s="72">
        <f t="shared" si="10"/>
        <v>68.30601092896175</v>
      </c>
      <c r="K123" s="65"/>
    </row>
    <row r="124" spans="1:11" ht="55.5" customHeight="1">
      <c r="A124" s="75"/>
      <c r="B124" s="40" t="s">
        <v>205</v>
      </c>
      <c r="C124" s="148" t="s">
        <v>30</v>
      </c>
      <c r="D124" s="148" t="s">
        <v>22</v>
      </c>
      <c r="E124" s="149" t="s">
        <v>206</v>
      </c>
      <c r="F124" s="98"/>
      <c r="G124" s="129">
        <f>G125</f>
        <v>28.9</v>
      </c>
      <c r="H124" s="28">
        <f>H125</f>
        <v>50</v>
      </c>
      <c r="I124" s="28">
        <f>I125</f>
        <v>50</v>
      </c>
      <c r="J124" s="72">
        <f t="shared" si="10"/>
        <v>173.01038062283737</v>
      </c>
      <c r="K124" s="65"/>
    </row>
    <row r="125" spans="1:11" ht="62.25" customHeight="1">
      <c r="A125" s="75"/>
      <c r="B125" s="40" t="s">
        <v>207</v>
      </c>
      <c r="C125" s="148" t="s">
        <v>30</v>
      </c>
      <c r="D125" s="148" t="s">
        <v>22</v>
      </c>
      <c r="E125" s="149" t="s">
        <v>208</v>
      </c>
      <c r="F125" s="98"/>
      <c r="G125" s="129">
        <f>G126</f>
        <v>28.9</v>
      </c>
      <c r="H125" s="28">
        <v>50</v>
      </c>
      <c r="I125" s="28">
        <v>50</v>
      </c>
      <c r="J125" s="72">
        <f t="shared" si="10"/>
        <v>173.01038062283737</v>
      </c>
      <c r="K125" s="65"/>
    </row>
    <row r="126" spans="1:11" ht="45" customHeight="1">
      <c r="A126" s="75"/>
      <c r="B126" s="77" t="s">
        <v>70</v>
      </c>
      <c r="C126" s="148" t="s">
        <v>30</v>
      </c>
      <c r="D126" s="148" t="s">
        <v>22</v>
      </c>
      <c r="E126" s="149" t="s">
        <v>208</v>
      </c>
      <c r="F126" s="98" t="s">
        <v>55</v>
      </c>
      <c r="G126" s="129">
        <f>G127</f>
        <v>28.9</v>
      </c>
      <c r="H126" s="28" t="e">
        <f>H127</f>
        <v>#REF!</v>
      </c>
      <c r="I126" s="52">
        <f>I127</f>
        <v>0</v>
      </c>
      <c r="J126" s="105">
        <f t="shared" si="10"/>
        <v>0</v>
      </c>
      <c r="K126" s="65"/>
    </row>
    <row r="127" spans="1:11" ht="47.25" customHeight="1">
      <c r="A127" s="75"/>
      <c r="B127" s="77" t="s">
        <v>71</v>
      </c>
      <c r="C127" s="148" t="s">
        <v>30</v>
      </c>
      <c r="D127" s="148" t="s">
        <v>22</v>
      </c>
      <c r="E127" s="149" t="s">
        <v>208</v>
      </c>
      <c r="F127" s="98" t="s">
        <v>56</v>
      </c>
      <c r="G127" s="129">
        <v>28.9</v>
      </c>
      <c r="H127" s="52" t="e">
        <f>H128+#REF!</f>
        <v>#REF!</v>
      </c>
      <c r="I127" s="28">
        <f>I128</f>
        <v>0</v>
      </c>
      <c r="J127" s="72">
        <f t="shared" si="10"/>
        <v>0</v>
      </c>
      <c r="K127" s="71"/>
    </row>
    <row r="128" spans="1:11" ht="29.25" customHeight="1">
      <c r="A128" s="75"/>
      <c r="B128" s="40" t="s">
        <v>141</v>
      </c>
      <c r="C128" s="141" t="s">
        <v>30</v>
      </c>
      <c r="D128" s="141" t="s">
        <v>22</v>
      </c>
      <c r="E128" s="98" t="s">
        <v>136</v>
      </c>
      <c r="F128" s="98"/>
      <c r="G128" s="129">
        <f>G129</f>
        <v>44.3</v>
      </c>
      <c r="H128" s="28">
        <f>H129+H132</f>
        <v>2408.3</v>
      </c>
      <c r="I128" s="28">
        <f>I129+I133</f>
        <v>0</v>
      </c>
      <c r="J128" s="72">
        <f t="shared" si="10"/>
        <v>0</v>
      </c>
      <c r="K128" s="71"/>
    </row>
    <row r="129" spans="1:11" ht="84.75" customHeight="1">
      <c r="A129" s="75"/>
      <c r="B129" s="40" t="s">
        <v>178</v>
      </c>
      <c r="C129" s="141" t="s">
        <v>30</v>
      </c>
      <c r="D129" s="141" t="s">
        <v>22</v>
      </c>
      <c r="E129" s="98" t="s">
        <v>158</v>
      </c>
      <c r="F129" s="98"/>
      <c r="G129" s="129">
        <f>G130+G133</f>
        <v>44.3</v>
      </c>
      <c r="H129" s="52">
        <f>H130+H141</f>
        <v>1835.3000000000002</v>
      </c>
      <c r="I129" s="28">
        <f>I130</f>
        <v>0</v>
      </c>
      <c r="J129" s="72">
        <f t="shared" si="10"/>
        <v>0</v>
      </c>
      <c r="K129" s="71"/>
    </row>
    <row r="130" spans="1:11" ht="31.5" customHeight="1">
      <c r="A130" s="75"/>
      <c r="B130" s="77" t="s">
        <v>159</v>
      </c>
      <c r="C130" s="141" t="s">
        <v>30</v>
      </c>
      <c r="D130" s="141" t="s">
        <v>22</v>
      </c>
      <c r="E130" s="98" t="s">
        <v>160</v>
      </c>
      <c r="F130" s="98"/>
      <c r="G130" s="129">
        <f>G131</f>
        <v>30.3</v>
      </c>
      <c r="H130" s="28">
        <f>H131+H134</f>
        <v>902.7</v>
      </c>
      <c r="I130" s="28">
        <v>0</v>
      </c>
      <c r="J130" s="72">
        <f t="shared" si="10"/>
        <v>0</v>
      </c>
      <c r="K130" s="71"/>
    </row>
    <row r="131" spans="1:11" ht="51" customHeight="1">
      <c r="A131" s="75"/>
      <c r="B131" s="40" t="s">
        <v>70</v>
      </c>
      <c r="C131" s="141" t="s">
        <v>30</v>
      </c>
      <c r="D131" s="141" t="s">
        <v>22</v>
      </c>
      <c r="E131" s="98" t="s">
        <v>160</v>
      </c>
      <c r="F131" s="98" t="s">
        <v>55</v>
      </c>
      <c r="G131" s="129">
        <f>G132</f>
        <v>30.3</v>
      </c>
      <c r="H131" s="72">
        <f>H132</f>
        <v>573</v>
      </c>
      <c r="I131" s="28">
        <f>I132</f>
        <v>0</v>
      </c>
      <c r="J131" s="72">
        <f t="shared" si="10"/>
        <v>0</v>
      </c>
      <c r="K131" s="71"/>
    </row>
    <row r="132" spans="1:11" ht="44.25" customHeight="1">
      <c r="A132" s="82"/>
      <c r="B132" s="40" t="s">
        <v>71</v>
      </c>
      <c r="C132" s="141" t="s">
        <v>30</v>
      </c>
      <c r="D132" s="141" t="s">
        <v>22</v>
      </c>
      <c r="E132" s="98" t="s">
        <v>160</v>
      </c>
      <c r="F132" s="98" t="s">
        <v>56</v>
      </c>
      <c r="G132" s="129">
        <v>30.3</v>
      </c>
      <c r="H132" s="28">
        <f>H133</f>
        <v>573</v>
      </c>
      <c r="I132" s="28">
        <v>0</v>
      </c>
      <c r="J132" s="72">
        <f t="shared" si="10"/>
        <v>0</v>
      </c>
      <c r="K132" s="71"/>
    </row>
    <row r="133" spans="1:11" ht="28.5" customHeight="1">
      <c r="A133" s="82"/>
      <c r="B133" s="40" t="s">
        <v>161</v>
      </c>
      <c r="C133" s="141" t="s">
        <v>30</v>
      </c>
      <c r="D133" s="141" t="s">
        <v>22</v>
      </c>
      <c r="E133" s="98" t="s">
        <v>162</v>
      </c>
      <c r="F133" s="98"/>
      <c r="G133" s="129">
        <f>G134</f>
        <v>14</v>
      </c>
      <c r="H133" s="28">
        <v>573</v>
      </c>
      <c r="I133" s="28">
        <f>I134</f>
        <v>0</v>
      </c>
      <c r="J133" s="72">
        <f t="shared" si="10"/>
        <v>0</v>
      </c>
      <c r="K133" s="71"/>
    </row>
    <row r="134" spans="1:11" ht="49.5" customHeight="1">
      <c r="A134" s="83"/>
      <c r="B134" s="40" t="s">
        <v>70</v>
      </c>
      <c r="C134" s="141" t="s">
        <v>30</v>
      </c>
      <c r="D134" s="141" t="s">
        <v>22</v>
      </c>
      <c r="E134" s="98" t="s">
        <v>162</v>
      </c>
      <c r="F134" s="98" t="s">
        <v>55</v>
      </c>
      <c r="G134" s="129">
        <f>G135</f>
        <v>14</v>
      </c>
      <c r="H134" s="33">
        <f>H135</f>
        <v>329.7</v>
      </c>
      <c r="I134" s="28">
        <f>I135</f>
        <v>0</v>
      </c>
      <c r="J134" s="72">
        <f t="shared" si="10"/>
        <v>0</v>
      </c>
      <c r="K134" s="71"/>
    </row>
    <row r="135" spans="1:11" ht="43.5" customHeight="1">
      <c r="A135" s="84"/>
      <c r="B135" s="40" t="s">
        <v>71</v>
      </c>
      <c r="C135" s="141" t="s">
        <v>30</v>
      </c>
      <c r="D135" s="141" t="s">
        <v>22</v>
      </c>
      <c r="E135" s="98" t="s">
        <v>162</v>
      </c>
      <c r="F135" s="98" t="s">
        <v>56</v>
      </c>
      <c r="G135" s="129">
        <v>14</v>
      </c>
      <c r="H135" s="33">
        <f>H136</f>
        <v>329.7</v>
      </c>
      <c r="I135" s="28">
        <f>I136</f>
        <v>0</v>
      </c>
      <c r="J135" s="72">
        <f aca="true" t="shared" si="12" ref="J135:J184">I135/G135*100</f>
        <v>0</v>
      </c>
      <c r="K135" s="71"/>
    </row>
    <row r="136" spans="1:11" ht="33" customHeight="1">
      <c r="A136" s="84"/>
      <c r="B136" s="32" t="s">
        <v>209</v>
      </c>
      <c r="C136" s="137" t="s">
        <v>30</v>
      </c>
      <c r="D136" s="137" t="s">
        <v>22</v>
      </c>
      <c r="E136" s="157" t="s">
        <v>210</v>
      </c>
      <c r="F136" s="157"/>
      <c r="G136" s="130">
        <f>G137</f>
        <v>200</v>
      </c>
      <c r="H136" s="28">
        <v>329.7</v>
      </c>
      <c r="I136" s="28">
        <f>I137</f>
        <v>0</v>
      </c>
      <c r="J136" s="72">
        <f t="shared" si="12"/>
        <v>0</v>
      </c>
      <c r="K136" s="71"/>
    </row>
    <row r="137" spans="1:11" ht="47.25" customHeight="1">
      <c r="A137" s="84"/>
      <c r="B137" s="40" t="s">
        <v>211</v>
      </c>
      <c r="C137" s="141" t="s">
        <v>30</v>
      </c>
      <c r="D137" s="141" t="s">
        <v>22</v>
      </c>
      <c r="E137" s="98" t="s">
        <v>212</v>
      </c>
      <c r="F137" s="98"/>
      <c r="G137" s="129">
        <f>G138</f>
        <v>200</v>
      </c>
      <c r="H137" s="36">
        <f>H138</f>
        <v>932.6</v>
      </c>
      <c r="I137" s="28">
        <f>I138</f>
        <v>0</v>
      </c>
      <c r="J137" s="72">
        <f t="shared" si="12"/>
        <v>0</v>
      </c>
      <c r="K137" s="71"/>
    </row>
    <row r="138" spans="1:11" ht="45" customHeight="1">
      <c r="A138" s="84"/>
      <c r="B138" s="40" t="s">
        <v>70</v>
      </c>
      <c r="C138" s="141" t="s">
        <v>30</v>
      </c>
      <c r="D138" s="141" t="s">
        <v>22</v>
      </c>
      <c r="E138" s="98" t="s">
        <v>212</v>
      </c>
      <c r="F138" s="98" t="s">
        <v>55</v>
      </c>
      <c r="G138" s="129">
        <f>G139</f>
        <v>200</v>
      </c>
      <c r="H138" s="28">
        <f>H139</f>
        <v>932.6</v>
      </c>
      <c r="I138" s="28">
        <v>0</v>
      </c>
      <c r="J138" s="72">
        <f t="shared" si="12"/>
        <v>0</v>
      </c>
      <c r="K138" s="65"/>
    </row>
    <row r="139" spans="1:11" ht="45.75" customHeight="1">
      <c r="A139" s="84"/>
      <c r="B139" s="40" t="s">
        <v>71</v>
      </c>
      <c r="C139" s="141" t="s">
        <v>30</v>
      </c>
      <c r="D139" s="141" t="s">
        <v>22</v>
      </c>
      <c r="E139" s="98" t="s">
        <v>212</v>
      </c>
      <c r="F139" s="98" t="s">
        <v>56</v>
      </c>
      <c r="G139" s="129">
        <v>200</v>
      </c>
      <c r="H139" s="28">
        <f>H140</f>
        <v>932.6</v>
      </c>
      <c r="I139" s="28">
        <v>0</v>
      </c>
      <c r="J139" s="72">
        <f t="shared" si="12"/>
        <v>0</v>
      </c>
      <c r="K139" s="65"/>
    </row>
    <row r="140" spans="1:11" ht="27.75" customHeight="1">
      <c r="A140" s="82"/>
      <c r="B140" s="89" t="s">
        <v>24</v>
      </c>
      <c r="C140" s="167" t="s">
        <v>30</v>
      </c>
      <c r="D140" s="167" t="s">
        <v>25</v>
      </c>
      <c r="E140" s="98"/>
      <c r="F140" s="98"/>
      <c r="G140" s="128">
        <f>G141+G153</f>
        <v>957.8000000000001</v>
      </c>
      <c r="H140" s="28">
        <f>H141</f>
        <v>932.6</v>
      </c>
      <c r="I140" s="52">
        <f>I141+I153</f>
        <v>359.5</v>
      </c>
      <c r="J140" s="102">
        <f t="shared" si="12"/>
        <v>37.53393192733347</v>
      </c>
      <c r="K140" s="65"/>
    </row>
    <row r="141" spans="1:11" ht="30.75" customHeight="1">
      <c r="A141" s="82"/>
      <c r="B141" s="32" t="s">
        <v>37</v>
      </c>
      <c r="C141" s="141" t="s">
        <v>30</v>
      </c>
      <c r="D141" s="141" t="s">
        <v>25</v>
      </c>
      <c r="E141" s="98" t="s">
        <v>83</v>
      </c>
      <c r="F141" s="98"/>
      <c r="G141" s="129">
        <f>G142+G145</f>
        <v>932.8000000000001</v>
      </c>
      <c r="H141" s="52">
        <f>H142</f>
        <v>932.6</v>
      </c>
      <c r="I141" s="28">
        <f>I142+I145</f>
        <v>359.5</v>
      </c>
      <c r="J141" s="72">
        <f t="shared" si="12"/>
        <v>38.539879931389365</v>
      </c>
      <c r="K141" s="65"/>
    </row>
    <row r="142" spans="1:11" ht="31.5" customHeight="1">
      <c r="A142" s="90"/>
      <c r="B142" s="32" t="s">
        <v>26</v>
      </c>
      <c r="C142" s="137" t="s">
        <v>30</v>
      </c>
      <c r="D142" s="137" t="s">
        <v>25</v>
      </c>
      <c r="E142" s="157" t="s">
        <v>84</v>
      </c>
      <c r="F142" s="157"/>
      <c r="G142" s="168">
        <f>G143</f>
        <v>630.7</v>
      </c>
      <c r="H142" s="62">
        <f>H143+H148</f>
        <v>932.6</v>
      </c>
      <c r="I142" s="33">
        <f>I143</f>
        <v>272.4</v>
      </c>
      <c r="J142" s="72">
        <f t="shared" si="12"/>
        <v>43.19010623117171</v>
      </c>
      <c r="K142" s="65"/>
    </row>
    <row r="143" spans="1:11" ht="48" customHeight="1">
      <c r="A143" s="82"/>
      <c r="B143" s="40" t="s">
        <v>70</v>
      </c>
      <c r="C143" s="141" t="s">
        <v>30</v>
      </c>
      <c r="D143" s="141" t="s">
        <v>25</v>
      </c>
      <c r="E143" s="98" t="s">
        <v>84</v>
      </c>
      <c r="F143" s="98" t="s">
        <v>55</v>
      </c>
      <c r="G143" s="129">
        <f>G144</f>
        <v>630.7</v>
      </c>
      <c r="H143" s="36">
        <f>H144</f>
        <v>692.2</v>
      </c>
      <c r="I143" s="28">
        <f>I144</f>
        <v>272.4</v>
      </c>
      <c r="J143" s="72">
        <f t="shared" si="12"/>
        <v>43.19010623117171</v>
      </c>
      <c r="K143" s="65"/>
    </row>
    <row r="144" spans="1:11" ht="48" customHeight="1">
      <c r="A144" s="82"/>
      <c r="B144" s="40" t="s">
        <v>71</v>
      </c>
      <c r="C144" s="141" t="s">
        <v>30</v>
      </c>
      <c r="D144" s="141" t="s">
        <v>25</v>
      </c>
      <c r="E144" s="98" t="s">
        <v>84</v>
      </c>
      <c r="F144" s="98" t="s">
        <v>56</v>
      </c>
      <c r="G144" s="129">
        <v>630.7</v>
      </c>
      <c r="H144" s="28">
        <f>H145</f>
        <v>692.2</v>
      </c>
      <c r="I144" s="72">
        <v>272.4</v>
      </c>
      <c r="J144" s="72">
        <f t="shared" si="12"/>
        <v>43.19010623117171</v>
      </c>
      <c r="K144" s="65"/>
    </row>
    <row r="145" spans="1:11" ht="40.5" customHeight="1">
      <c r="A145" s="82"/>
      <c r="B145" s="37" t="s">
        <v>132</v>
      </c>
      <c r="C145" s="141" t="s">
        <v>30</v>
      </c>
      <c r="D145" s="141" t="s">
        <v>25</v>
      </c>
      <c r="E145" s="98" t="s">
        <v>85</v>
      </c>
      <c r="F145" s="98"/>
      <c r="G145" s="130">
        <f>G146</f>
        <v>302.1</v>
      </c>
      <c r="H145" s="28">
        <f>H147</f>
        <v>692.2</v>
      </c>
      <c r="I145" s="28">
        <f>I146</f>
        <v>87.1</v>
      </c>
      <c r="J145" s="72">
        <f t="shared" si="12"/>
        <v>28.83151274412446</v>
      </c>
      <c r="K145" s="65"/>
    </row>
    <row r="146" spans="1:11" ht="44.25" customHeight="1">
      <c r="A146" s="82"/>
      <c r="B146" s="40" t="s">
        <v>70</v>
      </c>
      <c r="C146" s="141" t="s">
        <v>30</v>
      </c>
      <c r="D146" s="141" t="s">
        <v>25</v>
      </c>
      <c r="E146" s="98" t="s">
        <v>85</v>
      </c>
      <c r="F146" s="98" t="s">
        <v>55</v>
      </c>
      <c r="G146" s="130">
        <f>G147</f>
        <v>302.1</v>
      </c>
      <c r="H146" s="52">
        <f>H147</f>
        <v>692.2</v>
      </c>
      <c r="I146" s="28">
        <f>I147</f>
        <v>87.1</v>
      </c>
      <c r="J146" s="72">
        <f t="shared" si="12"/>
        <v>28.83151274412446</v>
      </c>
      <c r="K146" s="65"/>
    </row>
    <row r="147" spans="1:11" ht="48" customHeight="1">
      <c r="A147" s="82"/>
      <c r="B147" s="40" t="s">
        <v>71</v>
      </c>
      <c r="C147" s="141" t="s">
        <v>30</v>
      </c>
      <c r="D147" s="141" t="s">
        <v>25</v>
      </c>
      <c r="E147" s="98" t="s">
        <v>85</v>
      </c>
      <c r="F147" s="98" t="s">
        <v>56</v>
      </c>
      <c r="G147" s="129">
        <v>302.1</v>
      </c>
      <c r="H147" s="28">
        <v>692.2</v>
      </c>
      <c r="I147" s="33">
        <v>87.1</v>
      </c>
      <c r="J147" s="72">
        <f t="shared" si="12"/>
        <v>28.83151274412446</v>
      </c>
      <c r="K147" s="65"/>
    </row>
    <row r="148" spans="1:11" ht="26.25" customHeight="1">
      <c r="A148" s="82"/>
      <c r="B148" s="40" t="s">
        <v>140</v>
      </c>
      <c r="C148" s="148" t="s">
        <v>30</v>
      </c>
      <c r="D148" s="148" t="s">
        <v>25</v>
      </c>
      <c r="E148" s="149" t="s">
        <v>135</v>
      </c>
      <c r="F148" s="98"/>
      <c r="G148" s="129">
        <f>G149</f>
        <v>25</v>
      </c>
      <c r="H148" s="28">
        <f aca="true" t="shared" si="13" ref="H148:H153">H149</f>
        <v>240.4</v>
      </c>
      <c r="I148" s="33">
        <f>I149</f>
        <v>0</v>
      </c>
      <c r="J148" s="72">
        <f t="shared" si="12"/>
        <v>0</v>
      </c>
      <c r="K148" s="65"/>
    </row>
    <row r="149" spans="1:11" ht="28.5" customHeight="1">
      <c r="A149" s="82"/>
      <c r="B149" s="40" t="s">
        <v>141</v>
      </c>
      <c r="C149" s="141" t="s">
        <v>30</v>
      </c>
      <c r="D149" s="141" t="s">
        <v>25</v>
      </c>
      <c r="E149" s="98" t="s">
        <v>136</v>
      </c>
      <c r="F149" s="98"/>
      <c r="G149" s="129">
        <f>G150</f>
        <v>25</v>
      </c>
      <c r="H149" s="28">
        <f t="shared" si="13"/>
        <v>240.4</v>
      </c>
      <c r="I149" s="28">
        <f>I150</f>
        <v>0</v>
      </c>
      <c r="J149" s="72">
        <f t="shared" si="12"/>
        <v>0</v>
      </c>
      <c r="K149" s="65"/>
    </row>
    <row r="150" spans="1:11" ht="70.5" customHeight="1">
      <c r="A150" s="82"/>
      <c r="B150" s="40" t="s">
        <v>179</v>
      </c>
      <c r="C150" s="141" t="s">
        <v>30</v>
      </c>
      <c r="D150" s="141" t="s">
        <v>25</v>
      </c>
      <c r="E150" s="98" t="s">
        <v>163</v>
      </c>
      <c r="F150" s="98"/>
      <c r="G150" s="129">
        <f>G151</f>
        <v>25</v>
      </c>
      <c r="H150" s="28">
        <f t="shared" si="13"/>
        <v>240.4</v>
      </c>
      <c r="I150" s="36">
        <f>I151</f>
        <v>0</v>
      </c>
      <c r="J150" s="72">
        <f t="shared" si="12"/>
        <v>0</v>
      </c>
      <c r="K150" s="65"/>
    </row>
    <row r="151" spans="1:11" ht="40.5" customHeight="1">
      <c r="A151" s="82"/>
      <c r="B151" s="40" t="s">
        <v>164</v>
      </c>
      <c r="C151" s="141" t="s">
        <v>30</v>
      </c>
      <c r="D151" s="141" t="s">
        <v>25</v>
      </c>
      <c r="E151" s="98" t="s">
        <v>165</v>
      </c>
      <c r="F151" s="98"/>
      <c r="G151" s="129">
        <f>G152</f>
        <v>25</v>
      </c>
      <c r="H151" s="62">
        <f t="shared" si="13"/>
        <v>240.4</v>
      </c>
      <c r="I151" s="28">
        <f>I152</f>
        <v>0</v>
      </c>
      <c r="J151" s="72">
        <f t="shared" si="12"/>
        <v>0</v>
      </c>
      <c r="K151" s="65"/>
    </row>
    <row r="152" spans="1:11" ht="42" customHeight="1">
      <c r="A152" s="82"/>
      <c r="B152" s="40" t="s">
        <v>70</v>
      </c>
      <c r="C152" s="141" t="s">
        <v>30</v>
      </c>
      <c r="D152" s="141" t="s">
        <v>25</v>
      </c>
      <c r="E152" s="98" t="s">
        <v>165</v>
      </c>
      <c r="F152" s="98" t="s">
        <v>55</v>
      </c>
      <c r="G152" s="129">
        <f>G153</f>
        <v>25</v>
      </c>
      <c r="H152" s="73">
        <f t="shared" si="13"/>
        <v>240.4</v>
      </c>
      <c r="I152" s="28">
        <f>I153</f>
        <v>0</v>
      </c>
      <c r="J152" s="72">
        <f t="shared" si="12"/>
        <v>0</v>
      </c>
      <c r="K152" s="65"/>
    </row>
    <row r="153" spans="1:11" ht="48" customHeight="1">
      <c r="A153" s="82"/>
      <c r="B153" s="40" t="s">
        <v>71</v>
      </c>
      <c r="C153" s="141" t="s">
        <v>30</v>
      </c>
      <c r="D153" s="141" t="s">
        <v>25</v>
      </c>
      <c r="E153" s="98" t="s">
        <v>165</v>
      </c>
      <c r="F153" s="98" t="s">
        <v>56</v>
      </c>
      <c r="G153" s="129">
        <v>25</v>
      </c>
      <c r="H153" s="73">
        <f t="shared" si="13"/>
        <v>240.4</v>
      </c>
      <c r="I153" s="28">
        <v>0</v>
      </c>
      <c r="J153" s="72">
        <f t="shared" si="12"/>
        <v>0</v>
      </c>
      <c r="K153" s="65"/>
    </row>
    <row r="154" spans="1:12" ht="34.5" customHeight="1">
      <c r="A154" s="82"/>
      <c r="B154" s="38" t="s">
        <v>43</v>
      </c>
      <c r="C154" s="169" t="s">
        <v>30</v>
      </c>
      <c r="D154" s="169" t="s">
        <v>41</v>
      </c>
      <c r="E154" s="170"/>
      <c r="F154" s="170"/>
      <c r="G154" s="144">
        <f>G155+G165</f>
        <v>903.8000000000001</v>
      </c>
      <c r="H154" s="73">
        <f>H155+H161</f>
        <v>240.4</v>
      </c>
      <c r="I154" s="103">
        <f>I155+I160</f>
        <v>386.1</v>
      </c>
      <c r="J154" s="102">
        <f t="shared" si="12"/>
        <v>42.719628236335474</v>
      </c>
      <c r="K154" s="104"/>
      <c r="L154" s="2"/>
    </row>
    <row r="155" spans="1:11" ht="33.75" customHeight="1">
      <c r="A155" s="82"/>
      <c r="B155" s="38" t="s">
        <v>52</v>
      </c>
      <c r="C155" s="167" t="s">
        <v>30</v>
      </c>
      <c r="D155" s="167" t="s">
        <v>42</v>
      </c>
      <c r="E155" s="171" t="s">
        <v>5</v>
      </c>
      <c r="F155" s="171" t="s">
        <v>5</v>
      </c>
      <c r="G155" s="128">
        <f>G156+G160</f>
        <v>863.8000000000001</v>
      </c>
      <c r="H155" s="73">
        <f aca="true" t="shared" si="14" ref="H155:I158">H156</f>
        <v>173.9</v>
      </c>
      <c r="I155" s="52">
        <f t="shared" si="14"/>
        <v>346.1</v>
      </c>
      <c r="J155" s="105">
        <f t="shared" si="12"/>
        <v>40.06714517249363</v>
      </c>
      <c r="K155" s="65"/>
    </row>
    <row r="156" spans="1:11" ht="27.75" customHeight="1">
      <c r="A156" s="82"/>
      <c r="B156" s="40" t="s">
        <v>15</v>
      </c>
      <c r="C156" s="141" t="s">
        <v>30</v>
      </c>
      <c r="D156" s="141" t="s">
        <v>42</v>
      </c>
      <c r="E156" s="98" t="s">
        <v>86</v>
      </c>
      <c r="F156" s="98" t="s">
        <v>5</v>
      </c>
      <c r="G156" s="129">
        <f>G157</f>
        <v>692.2</v>
      </c>
      <c r="H156" s="73">
        <f t="shared" si="14"/>
        <v>173.9</v>
      </c>
      <c r="I156" s="33">
        <f t="shared" si="14"/>
        <v>346.1</v>
      </c>
      <c r="J156" s="72">
        <f t="shared" si="12"/>
        <v>50</v>
      </c>
      <c r="K156" s="65"/>
    </row>
    <row r="157" spans="1:11" ht="120.75" customHeight="1">
      <c r="A157" s="82"/>
      <c r="B157" s="91" t="s">
        <v>38</v>
      </c>
      <c r="C157" s="141" t="s">
        <v>30</v>
      </c>
      <c r="D157" s="141" t="s">
        <v>42</v>
      </c>
      <c r="E157" s="98" t="s">
        <v>87</v>
      </c>
      <c r="F157" s="98" t="s">
        <v>5</v>
      </c>
      <c r="G157" s="129">
        <f>G159</f>
        <v>692.2</v>
      </c>
      <c r="H157" s="73">
        <f t="shared" si="14"/>
        <v>173.9</v>
      </c>
      <c r="I157" s="36">
        <f t="shared" si="14"/>
        <v>346.1</v>
      </c>
      <c r="J157" s="72">
        <f t="shared" si="12"/>
        <v>50</v>
      </c>
      <c r="K157" s="65"/>
    </row>
    <row r="158" spans="1:11" ht="34.5" customHeight="1">
      <c r="A158" s="82"/>
      <c r="B158" s="91" t="s">
        <v>63</v>
      </c>
      <c r="C158" s="141" t="s">
        <v>30</v>
      </c>
      <c r="D158" s="141" t="s">
        <v>42</v>
      </c>
      <c r="E158" s="98" t="s">
        <v>87</v>
      </c>
      <c r="F158" s="98" t="s">
        <v>62</v>
      </c>
      <c r="G158" s="129">
        <f>G159</f>
        <v>692.2</v>
      </c>
      <c r="H158" s="101">
        <f t="shared" si="14"/>
        <v>173.9</v>
      </c>
      <c r="I158" s="28">
        <f t="shared" si="14"/>
        <v>346.1</v>
      </c>
      <c r="J158" s="72">
        <f t="shared" si="12"/>
        <v>50</v>
      </c>
      <c r="K158" s="65"/>
    </row>
    <row r="159" spans="1:11" ht="34.5" customHeight="1">
      <c r="A159" s="82"/>
      <c r="B159" s="40" t="s">
        <v>15</v>
      </c>
      <c r="C159" s="141" t="s">
        <v>30</v>
      </c>
      <c r="D159" s="141" t="s">
        <v>42</v>
      </c>
      <c r="E159" s="98" t="s">
        <v>87</v>
      </c>
      <c r="F159" s="98" t="s">
        <v>49</v>
      </c>
      <c r="G159" s="129">
        <v>692.2</v>
      </c>
      <c r="H159" s="110">
        <f>H160</f>
        <v>173.9</v>
      </c>
      <c r="I159" s="28">
        <v>346.1</v>
      </c>
      <c r="J159" s="72">
        <f t="shared" si="12"/>
        <v>50</v>
      </c>
      <c r="K159" s="65"/>
    </row>
    <row r="160" spans="1:11" ht="38.25" customHeight="1">
      <c r="A160" s="82"/>
      <c r="B160" s="40" t="s">
        <v>134</v>
      </c>
      <c r="C160" s="141" t="s">
        <v>30</v>
      </c>
      <c r="D160" s="141" t="s">
        <v>42</v>
      </c>
      <c r="E160" s="98" t="s">
        <v>135</v>
      </c>
      <c r="F160" s="98"/>
      <c r="G160" s="129">
        <f>G161</f>
        <v>171.6</v>
      </c>
      <c r="H160" s="110">
        <v>173.9</v>
      </c>
      <c r="I160" s="52">
        <f>I161</f>
        <v>40</v>
      </c>
      <c r="J160" s="105">
        <f t="shared" si="12"/>
        <v>23.31002331002331</v>
      </c>
      <c r="K160" s="65"/>
    </row>
    <row r="161" spans="1:11" ht="44.25" customHeight="1">
      <c r="A161" s="82"/>
      <c r="B161" s="40" t="s">
        <v>213</v>
      </c>
      <c r="C161" s="141" t="s">
        <v>30</v>
      </c>
      <c r="D161" s="141" t="s">
        <v>42</v>
      </c>
      <c r="E161" s="98" t="s">
        <v>214</v>
      </c>
      <c r="F161" s="98"/>
      <c r="G161" s="129">
        <f>G162</f>
        <v>171.6</v>
      </c>
      <c r="H161" s="73">
        <f>H162</f>
        <v>66.5</v>
      </c>
      <c r="I161" s="28">
        <f>I162</f>
        <v>40</v>
      </c>
      <c r="J161" s="72">
        <f t="shared" si="12"/>
        <v>23.31002331002331</v>
      </c>
      <c r="K161" s="65"/>
    </row>
    <row r="162" spans="1:11" ht="45.75" customHeight="1">
      <c r="A162" s="82"/>
      <c r="B162" s="40" t="s">
        <v>215</v>
      </c>
      <c r="C162" s="141" t="s">
        <v>30</v>
      </c>
      <c r="D162" s="141" t="s">
        <v>42</v>
      </c>
      <c r="E162" s="98" t="s">
        <v>216</v>
      </c>
      <c r="F162" s="98"/>
      <c r="G162" s="129">
        <f>G163</f>
        <v>171.6</v>
      </c>
      <c r="H162" s="28">
        <f>H163</f>
        <v>66.5</v>
      </c>
      <c r="I162" s="28">
        <f>I163</f>
        <v>40</v>
      </c>
      <c r="J162" s="72">
        <f t="shared" si="12"/>
        <v>23.31002331002331</v>
      </c>
      <c r="K162" s="65"/>
    </row>
    <row r="163" spans="1:11" ht="39" customHeight="1">
      <c r="A163" s="82"/>
      <c r="B163" s="40" t="s">
        <v>70</v>
      </c>
      <c r="C163" s="141" t="s">
        <v>30</v>
      </c>
      <c r="D163" s="141" t="s">
        <v>42</v>
      </c>
      <c r="E163" s="98" t="s">
        <v>216</v>
      </c>
      <c r="F163" s="98" t="s">
        <v>55</v>
      </c>
      <c r="G163" s="129">
        <f>G164</f>
        <v>171.6</v>
      </c>
      <c r="H163" s="28">
        <f>H164</f>
        <v>66.5</v>
      </c>
      <c r="I163" s="28">
        <f>I164</f>
        <v>40</v>
      </c>
      <c r="J163" s="72">
        <f t="shared" si="12"/>
        <v>23.31002331002331</v>
      </c>
      <c r="K163" s="65"/>
    </row>
    <row r="164" spans="1:11" ht="48.75" customHeight="1">
      <c r="A164" s="82"/>
      <c r="B164" s="40" t="s">
        <v>71</v>
      </c>
      <c r="C164" s="141" t="s">
        <v>30</v>
      </c>
      <c r="D164" s="141" t="s">
        <v>42</v>
      </c>
      <c r="E164" s="98" t="s">
        <v>216</v>
      </c>
      <c r="F164" s="98" t="s">
        <v>56</v>
      </c>
      <c r="G164" s="129">
        <v>171.6</v>
      </c>
      <c r="H164" s="74">
        <f>H165</f>
        <v>66.5</v>
      </c>
      <c r="I164" s="28">
        <v>40</v>
      </c>
      <c r="J164" s="72">
        <f t="shared" si="12"/>
        <v>23.31002331002331</v>
      </c>
      <c r="K164" s="65"/>
    </row>
    <row r="165" spans="1:11" ht="33" customHeight="1">
      <c r="A165" s="82"/>
      <c r="B165" s="39" t="s">
        <v>69</v>
      </c>
      <c r="C165" s="141" t="s">
        <v>30</v>
      </c>
      <c r="D165" s="167" t="s">
        <v>68</v>
      </c>
      <c r="E165" s="145"/>
      <c r="F165" s="145"/>
      <c r="G165" s="128">
        <f>G166</f>
        <v>40</v>
      </c>
      <c r="H165" s="74">
        <v>66.5</v>
      </c>
      <c r="I165" s="62">
        <f>I166</f>
        <v>70.1</v>
      </c>
      <c r="J165" s="102">
        <f t="shared" si="12"/>
        <v>175.25</v>
      </c>
      <c r="K165" s="65"/>
    </row>
    <row r="166" spans="1:11" ht="30.75" customHeight="1">
      <c r="A166" s="82"/>
      <c r="B166" s="32" t="s">
        <v>37</v>
      </c>
      <c r="C166" s="141" t="s">
        <v>30</v>
      </c>
      <c r="D166" s="141" t="s">
        <v>68</v>
      </c>
      <c r="E166" s="98" t="s">
        <v>83</v>
      </c>
      <c r="F166" s="98"/>
      <c r="G166" s="129">
        <f>G167</f>
        <v>40</v>
      </c>
      <c r="H166" s="111"/>
      <c r="I166" s="73">
        <f>I167</f>
        <v>70.1</v>
      </c>
      <c r="J166" s="72">
        <f t="shared" si="12"/>
        <v>175.25</v>
      </c>
      <c r="K166" s="65"/>
    </row>
    <row r="167" spans="1:11" ht="42" customHeight="1">
      <c r="A167" s="82"/>
      <c r="B167" s="37" t="s">
        <v>132</v>
      </c>
      <c r="C167" s="141" t="s">
        <v>30</v>
      </c>
      <c r="D167" s="141" t="s">
        <v>68</v>
      </c>
      <c r="E167" s="98" t="s">
        <v>85</v>
      </c>
      <c r="F167" s="98"/>
      <c r="G167" s="129">
        <f>G168</f>
        <v>40</v>
      </c>
      <c r="H167" s="97"/>
      <c r="I167" s="73">
        <f>I168</f>
        <v>70.1</v>
      </c>
      <c r="J167" s="72">
        <f t="shared" si="12"/>
        <v>175.25</v>
      </c>
      <c r="K167" s="65"/>
    </row>
    <row r="168" spans="1:11" ht="45" customHeight="1">
      <c r="A168" s="82"/>
      <c r="B168" s="40" t="s">
        <v>70</v>
      </c>
      <c r="C168" s="141" t="s">
        <v>30</v>
      </c>
      <c r="D168" s="141" t="s">
        <v>68</v>
      </c>
      <c r="E168" s="98" t="s">
        <v>133</v>
      </c>
      <c r="F168" s="98" t="s">
        <v>55</v>
      </c>
      <c r="G168" s="129">
        <f>G169</f>
        <v>40</v>
      </c>
      <c r="H168" s="97"/>
      <c r="I168" s="73">
        <f>I169</f>
        <v>70.1</v>
      </c>
      <c r="J168" s="72">
        <f t="shared" si="12"/>
        <v>175.25</v>
      </c>
      <c r="K168" s="65"/>
    </row>
    <row r="169" spans="1:10" ht="45.75" customHeight="1">
      <c r="A169" s="82"/>
      <c r="B169" s="40" t="s">
        <v>71</v>
      </c>
      <c r="C169" s="141" t="s">
        <v>30</v>
      </c>
      <c r="D169" s="141" t="s">
        <v>68</v>
      </c>
      <c r="E169" s="98" t="s">
        <v>133</v>
      </c>
      <c r="F169" s="98" t="s">
        <v>56</v>
      </c>
      <c r="G169" s="129">
        <v>40</v>
      </c>
      <c r="H169" s="97"/>
      <c r="I169" s="73">
        <f>I170+I171</f>
        <v>70.1</v>
      </c>
      <c r="J169" s="72">
        <f t="shared" si="12"/>
        <v>175.25</v>
      </c>
    </row>
    <row r="170" spans="1:10" ht="28.5" customHeight="1">
      <c r="A170" s="82"/>
      <c r="B170" s="81" t="s">
        <v>196</v>
      </c>
      <c r="C170" s="172">
        <v>903</v>
      </c>
      <c r="D170" s="172">
        <v>1000</v>
      </c>
      <c r="E170" s="98"/>
      <c r="F170" s="98"/>
      <c r="G170" s="144">
        <f>G171</f>
        <v>70.1</v>
      </c>
      <c r="H170" s="97"/>
      <c r="I170" s="73">
        <v>10.1</v>
      </c>
      <c r="J170" s="72">
        <f t="shared" si="12"/>
        <v>14.407988587731813</v>
      </c>
    </row>
    <row r="171" spans="1:10" ht="33" customHeight="1">
      <c r="A171" s="82"/>
      <c r="B171" s="78" t="s">
        <v>197</v>
      </c>
      <c r="C171" s="172">
        <v>903</v>
      </c>
      <c r="D171" s="172">
        <v>1003</v>
      </c>
      <c r="E171" s="98"/>
      <c r="F171" s="173"/>
      <c r="G171" s="129">
        <f>G172</f>
        <v>70.1</v>
      </c>
      <c r="H171" s="10"/>
      <c r="I171" s="73">
        <v>60</v>
      </c>
      <c r="J171" s="72">
        <f t="shared" si="12"/>
        <v>85.59201141226819</v>
      </c>
    </row>
    <row r="172" spans="1:10" ht="34.5" customHeight="1">
      <c r="A172" s="82"/>
      <c r="B172" s="78" t="s">
        <v>33</v>
      </c>
      <c r="C172" s="172">
        <v>903</v>
      </c>
      <c r="D172" s="172">
        <v>1003</v>
      </c>
      <c r="E172" s="98" t="s">
        <v>77</v>
      </c>
      <c r="F172" s="173"/>
      <c r="G172" s="129">
        <f>G173</f>
        <v>70.1</v>
      </c>
      <c r="H172" s="10"/>
      <c r="I172" s="101">
        <f>I173</f>
        <v>98</v>
      </c>
      <c r="J172" s="102">
        <f t="shared" si="12"/>
        <v>139.80028530670472</v>
      </c>
    </row>
    <row r="173" spans="1:10" ht="37.5" customHeight="1">
      <c r="A173" s="82"/>
      <c r="B173" s="78" t="s">
        <v>34</v>
      </c>
      <c r="C173" s="172">
        <v>903</v>
      </c>
      <c r="D173" s="172">
        <v>1003</v>
      </c>
      <c r="E173" s="98" t="s">
        <v>78</v>
      </c>
      <c r="F173" s="173"/>
      <c r="G173" s="129">
        <f>G174</f>
        <v>70.1</v>
      </c>
      <c r="H173" s="114"/>
      <c r="I173" s="110">
        <f>I174+I184</f>
        <v>98</v>
      </c>
      <c r="J173" s="105">
        <f t="shared" si="12"/>
        <v>139.80028530670472</v>
      </c>
    </row>
    <row r="174" spans="1:10" ht="36.75" customHeight="1">
      <c r="A174" s="82"/>
      <c r="B174" s="78" t="s">
        <v>182</v>
      </c>
      <c r="C174" s="172">
        <v>903</v>
      </c>
      <c r="D174" s="172">
        <v>1003</v>
      </c>
      <c r="E174" s="98" t="s">
        <v>78</v>
      </c>
      <c r="F174" s="174">
        <v>300</v>
      </c>
      <c r="G174" s="129">
        <f>G175+G176</f>
        <v>70.1</v>
      </c>
      <c r="H174" s="115"/>
      <c r="I174" s="110" t="str">
        <f>I175</f>
        <v>65,60</v>
      </c>
      <c r="J174" s="105">
        <f t="shared" si="12"/>
        <v>93.58059914407988</v>
      </c>
    </row>
    <row r="175" spans="1:10" ht="45" customHeight="1">
      <c r="A175" s="82"/>
      <c r="B175" s="78" t="s">
        <v>183</v>
      </c>
      <c r="C175" s="172"/>
      <c r="D175" s="172"/>
      <c r="E175" s="98" t="s">
        <v>78</v>
      </c>
      <c r="F175" s="174">
        <v>320</v>
      </c>
      <c r="G175" s="129">
        <v>10.1</v>
      </c>
      <c r="H175" s="115"/>
      <c r="I175" s="73" t="str">
        <f>I176</f>
        <v>65,60</v>
      </c>
      <c r="J175" s="72">
        <f t="shared" si="12"/>
        <v>649.5049504950495</v>
      </c>
    </row>
    <row r="176" spans="1:11" ht="30.75">
      <c r="A176" s="82"/>
      <c r="B176" s="78" t="s">
        <v>198</v>
      </c>
      <c r="C176" s="172">
        <v>903</v>
      </c>
      <c r="D176" s="172">
        <v>1003</v>
      </c>
      <c r="E176" s="98" t="s">
        <v>78</v>
      </c>
      <c r="F176" s="174">
        <v>360</v>
      </c>
      <c r="G176" s="129">
        <v>60</v>
      </c>
      <c r="H176" s="115"/>
      <c r="I176" s="28" t="str">
        <f>I177</f>
        <v>65,60</v>
      </c>
      <c r="J176" s="72">
        <f t="shared" si="12"/>
        <v>109.33333333333333</v>
      </c>
      <c r="K176" s="9"/>
    </row>
    <row r="177" spans="1:11" ht="33" customHeight="1">
      <c r="A177" s="82"/>
      <c r="B177" s="93" t="s">
        <v>16</v>
      </c>
      <c r="C177" s="175" t="s">
        <v>30</v>
      </c>
      <c r="D177" s="175" t="s">
        <v>14</v>
      </c>
      <c r="E177" s="176"/>
      <c r="F177" s="177"/>
      <c r="G177" s="178">
        <f>G178</f>
        <v>221.8</v>
      </c>
      <c r="H177" s="115"/>
      <c r="I177" s="28" t="str">
        <f>I178</f>
        <v>65,60</v>
      </c>
      <c r="J177" s="72">
        <f t="shared" si="12"/>
        <v>29.576194770063115</v>
      </c>
      <c r="K177" s="9"/>
    </row>
    <row r="178" spans="1:11" ht="36.75" customHeight="1">
      <c r="A178" s="82"/>
      <c r="B178" s="94" t="s">
        <v>44</v>
      </c>
      <c r="C178" s="141" t="s">
        <v>30</v>
      </c>
      <c r="D178" s="141" t="s">
        <v>45</v>
      </c>
      <c r="E178" s="98"/>
      <c r="F178" s="179"/>
      <c r="G178" s="180">
        <f>G179+G185</f>
        <v>221.8</v>
      </c>
      <c r="H178" s="118"/>
      <c r="I178" s="99" t="str">
        <f>I179</f>
        <v>65,60</v>
      </c>
      <c r="J178" s="72">
        <f t="shared" si="12"/>
        <v>29.576194770063115</v>
      </c>
      <c r="K178" s="9"/>
    </row>
    <row r="179" spans="1:11" ht="60.75">
      <c r="A179" s="82"/>
      <c r="B179" s="94" t="s">
        <v>90</v>
      </c>
      <c r="C179" s="141" t="s">
        <v>30</v>
      </c>
      <c r="D179" s="141" t="s">
        <v>45</v>
      </c>
      <c r="E179" s="98" t="s">
        <v>91</v>
      </c>
      <c r="F179" s="179"/>
      <c r="G179" s="180">
        <f>G180</f>
        <v>147.3</v>
      </c>
      <c r="H179" s="10"/>
      <c r="I179" s="99" t="s">
        <v>200</v>
      </c>
      <c r="J179" s="72">
        <f t="shared" si="12"/>
        <v>44.53496266123557</v>
      </c>
      <c r="K179" s="9"/>
    </row>
    <row r="180" spans="1:11" ht="51.75" customHeight="1">
      <c r="A180" s="82"/>
      <c r="B180" s="94" t="s">
        <v>92</v>
      </c>
      <c r="C180" s="141" t="s">
        <v>30</v>
      </c>
      <c r="D180" s="141" t="s">
        <v>45</v>
      </c>
      <c r="E180" s="98" t="s">
        <v>93</v>
      </c>
      <c r="F180" s="179"/>
      <c r="G180" s="181">
        <f>G181</f>
        <v>147.3</v>
      </c>
      <c r="H180" s="10"/>
      <c r="I180" s="112">
        <f>I181</f>
        <v>32.4</v>
      </c>
      <c r="J180" s="105">
        <f t="shared" si="12"/>
        <v>21.995926680244395</v>
      </c>
      <c r="K180" s="9"/>
    </row>
    <row r="181" spans="1:11" ht="60.75">
      <c r="A181" s="82"/>
      <c r="B181" s="94" t="s">
        <v>94</v>
      </c>
      <c r="C181" s="141" t="s">
        <v>30</v>
      </c>
      <c r="D181" s="141" t="s">
        <v>45</v>
      </c>
      <c r="E181" s="98" t="s">
        <v>95</v>
      </c>
      <c r="F181" s="179"/>
      <c r="G181" s="181">
        <f>G182</f>
        <v>147.3</v>
      </c>
      <c r="H181" s="10"/>
      <c r="I181" s="100">
        <f>I182</f>
        <v>32.4</v>
      </c>
      <c r="J181" s="72">
        <f t="shared" si="12"/>
        <v>21.995926680244395</v>
      </c>
      <c r="K181" s="9"/>
    </row>
    <row r="182" spans="1:11" ht="51.75" customHeight="1">
      <c r="A182" s="82"/>
      <c r="B182" s="94" t="s">
        <v>96</v>
      </c>
      <c r="C182" s="141" t="s">
        <v>30</v>
      </c>
      <c r="D182" s="141" t="s">
        <v>45</v>
      </c>
      <c r="E182" s="182" t="s">
        <v>194</v>
      </c>
      <c r="F182" s="179"/>
      <c r="G182" s="181">
        <f>G183</f>
        <v>147.3</v>
      </c>
      <c r="H182" s="10"/>
      <c r="I182" s="100">
        <f>I183</f>
        <v>32.4</v>
      </c>
      <c r="J182" s="72">
        <f t="shared" si="12"/>
        <v>21.995926680244395</v>
      </c>
      <c r="K182" s="9"/>
    </row>
    <row r="183" spans="1:11" ht="81">
      <c r="A183" s="82"/>
      <c r="B183" s="76" t="s">
        <v>66</v>
      </c>
      <c r="C183" s="141" t="s">
        <v>30</v>
      </c>
      <c r="D183" s="141" t="s">
        <v>45</v>
      </c>
      <c r="E183" s="182" t="s">
        <v>194</v>
      </c>
      <c r="F183" s="179" t="s">
        <v>53</v>
      </c>
      <c r="G183" s="181">
        <f>G184</f>
        <v>147.3</v>
      </c>
      <c r="H183" s="10"/>
      <c r="I183" s="100">
        <f>I184</f>
        <v>32.4</v>
      </c>
      <c r="J183" s="72">
        <f t="shared" si="12"/>
        <v>21.995926680244395</v>
      </c>
      <c r="K183" s="9"/>
    </row>
    <row r="184" spans="1:11" ht="37.5" customHeight="1">
      <c r="A184" s="82"/>
      <c r="B184" s="40" t="s">
        <v>121</v>
      </c>
      <c r="C184" s="141" t="s">
        <v>30</v>
      </c>
      <c r="D184" s="141" t="s">
        <v>45</v>
      </c>
      <c r="E184" s="182" t="s">
        <v>194</v>
      </c>
      <c r="F184" s="179" t="s">
        <v>122</v>
      </c>
      <c r="G184" s="181">
        <v>147.3</v>
      </c>
      <c r="H184" s="10"/>
      <c r="I184" s="100">
        <v>32.4</v>
      </c>
      <c r="J184" s="72">
        <f t="shared" si="12"/>
        <v>21.995926680244395</v>
      </c>
      <c r="K184" s="9"/>
    </row>
    <row r="185" spans="1:11" ht="60.75">
      <c r="A185" s="82"/>
      <c r="B185" s="95" t="s">
        <v>17</v>
      </c>
      <c r="C185" s="141" t="s">
        <v>30</v>
      </c>
      <c r="D185" s="141" t="s">
        <v>45</v>
      </c>
      <c r="E185" s="98" t="s">
        <v>88</v>
      </c>
      <c r="F185" s="179"/>
      <c r="G185" s="180">
        <f>G186</f>
        <v>74.5</v>
      </c>
      <c r="H185" s="10"/>
      <c r="I185" s="9"/>
      <c r="J185" s="9"/>
      <c r="K185" s="9"/>
    </row>
    <row r="186" spans="1:11" ht="45" customHeight="1">
      <c r="A186" s="82"/>
      <c r="B186" s="95" t="s">
        <v>46</v>
      </c>
      <c r="C186" s="141" t="s">
        <v>30</v>
      </c>
      <c r="D186" s="141" t="s">
        <v>45</v>
      </c>
      <c r="E186" s="98" t="s">
        <v>89</v>
      </c>
      <c r="F186" s="98"/>
      <c r="G186" s="129">
        <f>G187</f>
        <v>74.5</v>
      </c>
      <c r="H186" s="10"/>
      <c r="I186" s="9"/>
      <c r="J186" s="9"/>
      <c r="K186" s="9"/>
    </row>
    <row r="187" spans="1:11" ht="64.5" customHeight="1">
      <c r="A187" s="82"/>
      <c r="B187" s="40" t="s">
        <v>111</v>
      </c>
      <c r="C187" s="141" t="s">
        <v>30</v>
      </c>
      <c r="D187" s="141" t="s">
        <v>45</v>
      </c>
      <c r="E187" s="182" t="s">
        <v>112</v>
      </c>
      <c r="F187" s="98"/>
      <c r="G187" s="129">
        <f>G188+G190</f>
        <v>74.5</v>
      </c>
      <c r="H187" s="10"/>
      <c r="I187" s="9"/>
      <c r="J187" s="9"/>
      <c r="K187" s="9"/>
    </row>
    <row r="188" spans="1:11" ht="81">
      <c r="A188" s="96"/>
      <c r="B188" s="76" t="s">
        <v>66</v>
      </c>
      <c r="C188" s="141" t="s">
        <v>30</v>
      </c>
      <c r="D188" s="141" t="s">
        <v>45</v>
      </c>
      <c r="E188" s="182" t="s">
        <v>112</v>
      </c>
      <c r="F188" s="98" t="s">
        <v>53</v>
      </c>
      <c r="G188" s="183">
        <f>G189</f>
        <v>66.5</v>
      </c>
      <c r="H188" s="10"/>
      <c r="I188" s="9"/>
      <c r="J188" s="9"/>
      <c r="K188" s="9"/>
    </row>
    <row r="189" spans="1:11" ht="31.5" customHeight="1">
      <c r="A189" s="82"/>
      <c r="B189" s="40" t="s">
        <v>121</v>
      </c>
      <c r="C189" s="141" t="s">
        <v>30</v>
      </c>
      <c r="D189" s="141" t="s">
        <v>45</v>
      </c>
      <c r="E189" s="182" t="s">
        <v>112</v>
      </c>
      <c r="F189" s="98" t="s">
        <v>122</v>
      </c>
      <c r="G189" s="183">
        <v>66.5</v>
      </c>
      <c r="H189" s="10"/>
      <c r="I189" s="9"/>
      <c r="J189" s="9"/>
      <c r="K189" s="9"/>
    </row>
    <row r="190" spans="1:11" ht="51" customHeight="1">
      <c r="A190" s="113"/>
      <c r="B190" s="40" t="s">
        <v>70</v>
      </c>
      <c r="C190" s="141" t="s">
        <v>30</v>
      </c>
      <c r="D190" s="141" t="s">
        <v>45</v>
      </c>
      <c r="E190" s="182" t="s">
        <v>112</v>
      </c>
      <c r="F190" s="98" t="s">
        <v>55</v>
      </c>
      <c r="G190" s="129">
        <f>G191</f>
        <v>8</v>
      </c>
      <c r="H190" s="10"/>
      <c r="I190" s="9"/>
      <c r="J190" s="9"/>
      <c r="K190" s="9"/>
    </row>
    <row r="191" spans="1:11" ht="50.25" customHeight="1">
      <c r="A191" s="116"/>
      <c r="B191" s="117" t="s">
        <v>71</v>
      </c>
      <c r="C191" s="184" t="s">
        <v>30</v>
      </c>
      <c r="D191" s="184" t="s">
        <v>45</v>
      </c>
      <c r="E191" s="185" t="s">
        <v>112</v>
      </c>
      <c r="F191" s="186" t="s">
        <v>56</v>
      </c>
      <c r="G191" s="187">
        <v>8</v>
      </c>
      <c r="H191" s="10"/>
      <c r="I191" s="9"/>
      <c r="J191" s="9"/>
      <c r="K191" s="9"/>
    </row>
    <row r="192" spans="1:11" ht="60.75">
      <c r="A192" s="90">
        <v>2</v>
      </c>
      <c r="B192" s="38" t="s">
        <v>202</v>
      </c>
      <c r="C192" s="142" t="s">
        <v>203</v>
      </c>
      <c r="D192" s="142"/>
      <c r="E192" s="188"/>
      <c r="F192" s="143"/>
      <c r="G192" s="189">
        <f>G193</f>
        <v>150</v>
      </c>
      <c r="H192" s="10"/>
      <c r="I192" s="9"/>
      <c r="J192" s="9"/>
      <c r="K192" s="9"/>
    </row>
    <row r="193" spans="1:11" ht="30.75" customHeight="1">
      <c r="A193" s="82"/>
      <c r="B193" s="32" t="s">
        <v>166</v>
      </c>
      <c r="C193" s="137" t="s">
        <v>203</v>
      </c>
      <c r="D193" s="137" t="s">
        <v>117</v>
      </c>
      <c r="E193" s="157"/>
      <c r="F193" s="157"/>
      <c r="G193" s="168">
        <f>G194+G197</f>
        <v>150</v>
      </c>
      <c r="H193" s="10"/>
      <c r="I193" s="9"/>
      <c r="J193" s="9"/>
      <c r="K193" s="9"/>
    </row>
    <row r="194" spans="1:11" ht="45" customHeight="1">
      <c r="A194" s="82"/>
      <c r="B194" s="40" t="s">
        <v>167</v>
      </c>
      <c r="C194" s="141" t="s">
        <v>203</v>
      </c>
      <c r="D194" s="141" t="s">
        <v>117</v>
      </c>
      <c r="E194" s="98" t="s">
        <v>168</v>
      </c>
      <c r="F194" s="98"/>
      <c r="G194" s="150">
        <f>G195</f>
        <v>50</v>
      </c>
      <c r="H194" s="10"/>
      <c r="I194" s="9"/>
      <c r="J194" s="9"/>
      <c r="K194" s="9"/>
    </row>
    <row r="195" spans="1:11" ht="46.5" customHeight="1">
      <c r="A195" s="82"/>
      <c r="B195" s="40" t="s">
        <v>70</v>
      </c>
      <c r="C195" s="141" t="s">
        <v>203</v>
      </c>
      <c r="D195" s="141" t="s">
        <v>117</v>
      </c>
      <c r="E195" s="98" t="s">
        <v>168</v>
      </c>
      <c r="F195" s="98" t="s">
        <v>55</v>
      </c>
      <c r="G195" s="150">
        <f>G196</f>
        <v>50</v>
      </c>
      <c r="H195" s="10"/>
      <c r="I195" s="9"/>
      <c r="J195" s="9"/>
      <c r="K195" s="9"/>
    </row>
    <row r="196" spans="1:11" ht="54" customHeight="1">
      <c r="A196" s="82"/>
      <c r="B196" s="40" t="s">
        <v>71</v>
      </c>
      <c r="C196" s="141" t="s">
        <v>203</v>
      </c>
      <c r="D196" s="141" t="s">
        <v>117</v>
      </c>
      <c r="E196" s="98" t="s">
        <v>168</v>
      </c>
      <c r="F196" s="98" t="s">
        <v>56</v>
      </c>
      <c r="G196" s="150">
        <v>50</v>
      </c>
      <c r="H196" s="10"/>
      <c r="I196" s="9"/>
      <c r="J196" s="9"/>
      <c r="K196" s="9"/>
    </row>
    <row r="197" spans="1:11" ht="39.75" customHeight="1">
      <c r="A197" s="82"/>
      <c r="B197" s="40" t="s">
        <v>169</v>
      </c>
      <c r="C197" s="141" t="s">
        <v>203</v>
      </c>
      <c r="D197" s="141" t="s">
        <v>117</v>
      </c>
      <c r="E197" s="98" t="s">
        <v>170</v>
      </c>
      <c r="F197" s="98"/>
      <c r="G197" s="150">
        <f>G198</f>
        <v>100</v>
      </c>
      <c r="H197" s="10"/>
      <c r="I197" s="9"/>
      <c r="J197" s="9"/>
      <c r="K197" s="9"/>
    </row>
    <row r="198" spans="1:11" ht="53.25" customHeight="1">
      <c r="A198" s="82"/>
      <c r="B198" s="40" t="s">
        <v>70</v>
      </c>
      <c r="C198" s="141" t="s">
        <v>203</v>
      </c>
      <c r="D198" s="141" t="s">
        <v>117</v>
      </c>
      <c r="E198" s="98" t="s">
        <v>170</v>
      </c>
      <c r="F198" s="98" t="s">
        <v>55</v>
      </c>
      <c r="G198" s="150">
        <f>G199</f>
        <v>100</v>
      </c>
      <c r="H198" s="10"/>
      <c r="I198" s="9"/>
      <c r="J198" s="9"/>
      <c r="K198" s="9"/>
    </row>
    <row r="199" spans="1:11" ht="49.5" customHeight="1">
      <c r="A199" s="82"/>
      <c r="B199" s="40" t="s">
        <v>71</v>
      </c>
      <c r="C199" s="141" t="s">
        <v>203</v>
      </c>
      <c r="D199" s="141" t="s">
        <v>117</v>
      </c>
      <c r="E199" s="98" t="s">
        <v>170</v>
      </c>
      <c r="F199" s="98" t="s">
        <v>56</v>
      </c>
      <c r="G199" s="150">
        <v>100</v>
      </c>
      <c r="H199" s="10"/>
      <c r="I199" s="9"/>
      <c r="J199" s="9"/>
      <c r="K199" s="9"/>
    </row>
    <row r="200" spans="1:11" ht="27.75">
      <c r="A200" s="9"/>
      <c r="B200" s="11"/>
      <c r="C200" s="11"/>
      <c r="D200" s="11"/>
      <c r="E200" s="11"/>
      <c r="F200" s="11"/>
      <c r="G200" s="12"/>
      <c r="H200" s="10"/>
      <c r="I200" s="9"/>
      <c r="J200" s="9"/>
      <c r="K200" s="9"/>
    </row>
    <row r="201" spans="1:11" ht="27.75">
      <c r="A201" s="9"/>
      <c r="B201" s="11"/>
      <c r="C201" s="11"/>
      <c r="D201" s="11"/>
      <c r="E201" s="11"/>
      <c r="F201" s="11"/>
      <c r="G201" s="12"/>
      <c r="H201" s="10"/>
      <c r="I201" s="9"/>
      <c r="J201" s="9"/>
      <c r="K201" s="9"/>
    </row>
    <row r="202" spans="1:11" ht="27.75">
      <c r="A202" s="9"/>
      <c r="B202" s="11"/>
      <c r="C202" s="11"/>
      <c r="D202" s="11"/>
      <c r="E202" s="11"/>
      <c r="F202" s="11"/>
      <c r="G202" s="12"/>
      <c r="H202" s="10"/>
      <c r="I202" s="9"/>
      <c r="J202" s="9"/>
      <c r="K202" s="9"/>
    </row>
    <row r="203" spans="1:11" ht="27.75">
      <c r="A203" s="9"/>
      <c r="B203" s="11"/>
      <c r="C203" s="11"/>
      <c r="D203" s="11"/>
      <c r="E203" s="11"/>
      <c r="F203" s="11"/>
      <c r="G203" s="12"/>
      <c r="H203" s="10"/>
      <c r="I203" s="9"/>
      <c r="J203" s="9"/>
      <c r="K203" s="9"/>
    </row>
    <row r="204" spans="1:11" ht="27.75">
      <c r="A204" s="9"/>
      <c r="B204" s="11"/>
      <c r="C204" s="11"/>
      <c r="D204" s="11"/>
      <c r="E204" s="11"/>
      <c r="F204" s="11"/>
      <c r="G204" s="12"/>
      <c r="H204" s="10"/>
      <c r="I204" s="9"/>
      <c r="J204" s="9"/>
      <c r="K204" s="9"/>
    </row>
    <row r="205" spans="1:11" ht="27.75">
      <c r="A205" s="9"/>
      <c r="B205" s="11"/>
      <c r="C205" s="11"/>
      <c r="D205" s="11"/>
      <c r="E205" s="11"/>
      <c r="F205" s="11"/>
      <c r="G205" s="12"/>
      <c r="H205" s="10"/>
      <c r="I205" s="9"/>
      <c r="J205" s="9"/>
      <c r="K205" s="9"/>
    </row>
    <row r="206" spans="1:11" ht="27.75">
      <c r="A206" s="9"/>
      <c r="B206" s="11"/>
      <c r="C206" s="11"/>
      <c r="D206" s="11"/>
      <c r="E206" s="11"/>
      <c r="F206" s="11"/>
      <c r="G206" s="12"/>
      <c r="H206" s="10"/>
      <c r="I206" s="9"/>
      <c r="J206" s="9"/>
      <c r="K206" s="9"/>
    </row>
    <row r="207" spans="1:11" ht="27.75">
      <c r="A207" s="9"/>
      <c r="B207" s="11"/>
      <c r="C207" s="11"/>
      <c r="D207" s="11"/>
      <c r="E207" s="11"/>
      <c r="F207" s="11"/>
      <c r="G207" s="12"/>
      <c r="H207" s="10"/>
      <c r="I207" s="9"/>
      <c r="J207" s="9"/>
      <c r="K207" s="9"/>
    </row>
    <row r="208" spans="1:11" ht="27.75">
      <c r="A208" s="9"/>
      <c r="B208" s="11"/>
      <c r="C208" s="11"/>
      <c r="D208" s="11"/>
      <c r="E208" s="11"/>
      <c r="F208" s="11"/>
      <c r="G208" s="12"/>
      <c r="H208" s="10"/>
      <c r="I208" s="9"/>
      <c r="J208" s="9"/>
      <c r="K208" s="9"/>
    </row>
    <row r="209" spans="1:11" ht="27.75">
      <c r="A209" s="9"/>
      <c r="B209" s="11"/>
      <c r="C209" s="11"/>
      <c r="D209" s="11"/>
      <c r="E209" s="11"/>
      <c r="F209" s="11"/>
      <c r="G209" s="12"/>
      <c r="H209" s="10"/>
      <c r="I209" s="9"/>
      <c r="J209" s="9"/>
      <c r="K209" s="9"/>
    </row>
    <row r="210" spans="1:11" ht="27.75">
      <c r="A210" s="9"/>
      <c r="B210" s="11"/>
      <c r="C210" s="11"/>
      <c r="D210" s="11"/>
      <c r="E210" s="11"/>
      <c r="F210" s="11"/>
      <c r="G210" s="12"/>
      <c r="H210" s="10"/>
      <c r="I210" s="9"/>
      <c r="J210" s="9"/>
      <c r="K210" s="9"/>
    </row>
    <row r="211" spans="1:11" ht="27.75">
      <c r="A211" s="9"/>
      <c r="B211" s="11"/>
      <c r="C211" s="11"/>
      <c r="D211" s="11"/>
      <c r="E211" s="11"/>
      <c r="F211" s="11"/>
      <c r="G211" s="12"/>
      <c r="H211" s="10"/>
      <c r="I211" s="9"/>
      <c r="J211" s="9"/>
      <c r="K211" s="9"/>
    </row>
    <row r="212" spans="1:11" ht="27.75">
      <c r="A212" s="9"/>
      <c r="B212" s="11"/>
      <c r="C212" s="11"/>
      <c r="D212" s="11"/>
      <c r="E212" s="11"/>
      <c r="F212" s="11"/>
      <c r="G212" s="12"/>
      <c r="H212" s="10"/>
      <c r="I212" s="9"/>
      <c r="J212" s="9"/>
      <c r="K212" s="9"/>
    </row>
    <row r="213" spans="1:11" ht="27.75">
      <c r="A213" s="9"/>
      <c r="B213" s="11"/>
      <c r="C213" s="11"/>
      <c r="D213" s="11"/>
      <c r="E213" s="11"/>
      <c r="F213" s="11"/>
      <c r="G213" s="12"/>
      <c r="H213" s="10"/>
      <c r="I213" s="9"/>
      <c r="J213" s="9"/>
      <c r="K213" s="9"/>
    </row>
    <row r="214" spans="1:11" ht="27.75">
      <c r="A214" s="9"/>
      <c r="B214" s="11"/>
      <c r="C214" s="11"/>
      <c r="D214" s="11"/>
      <c r="E214" s="11"/>
      <c r="F214" s="11"/>
      <c r="G214" s="12"/>
      <c r="H214" s="10"/>
      <c r="I214" s="9"/>
      <c r="J214" s="9"/>
      <c r="K214" s="9"/>
    </row>
    <row r="215" spans="1:11" ht="27.75">
      <c r="A215" s="9"/>
      <c r="B215" s="11"/>
      <c r="C215" s="11"/>
      <c r="D215" s="11"/>
      <c r="E215" s="11"/>
      <c r="F215" s="11"/>
      <c r="G215" s="12"/>
      <c r="H215" s="10"/>
      <c r="I215" s="9"/>
      <c r="J215" s="9"/>
      <c r="K215" s="9"/>
    </row>
    <row r="216" spans="1:11" ht="27.75">
      <c r="A216" s="9"/>
      <c r="B216" s="11"/>
      <c r="C216" s="11"/>
      <c r="D216" s="11"/>
      <c r="E216" s="11"/>
      <c r="F216" s="11"/>
      <c r="G216" s="12"/>
      <c r="H216" s="10"/>
      <c r="I216" s="9"/>
      <c r="J216" s="9"/>
      <c r="K216" s="9"/>
    </row>
    <row r="217" spans="1:11" ht="27.75">
      <c r="A217" s="9"/>
      <c r="B217" s="11"/>
      <c r="C217" s="11"/>
      <c r="D217" s="11"/>
      <c r="E217" s="11"/>
      <c r="F217" s="11"/>
      <c r="G217" s="12"/>
      <c r="H217" s="10"/>
      <c r="I217" s="9"/>
      <c r="J217" s="9"/>
      <c r="K217" s="9"/>
    </row>
    <row r="218" spans="1:11" ht="27.75">
      <c r="A218" s="9"/>
      <c r="B218" s="11"/>
      <c r="C218" s="11"/>
      <c r="D218" s="11"/>
      <c r="E218" s="11"/>
      <c r="F218" s="11"/>
      <c r="G218" s="12"/>
      <c r="H218" s="10"/>
      <c r="I218" s="9"/>
      <c r="J218" s="9"/>
      <c r="K218" s="9"/>
    </row>
    <row r="219" spans="1:11" ht="27.75">
      <c r="A219" s="9"/>
      <c r="B219" s="11"/>
      <c r="C219" s="11"/>
      <c r="D219" s="11"/>
      <c r="E219" s="11"/>
      <c r="F219" s="11"/>
      <c r="G219" s="12"/>
      <c r="H219" s="10"/>
      <c r="I219" s="9"/>
      <c r="J219" s="9"/>
      <c r="K219" s="9"/>
    </row>
    <row r="220" spans="1:11" ht="27.75">
      <c r="A220" s="9"/>
      <c r="B220" s="11"/>
      <c r="C220" s="11"/>
      <c r="D220" s="11"/>
      <c r="E220" s="11"/>
      <c r="F220" s="11"/>
      <c r="G220" s="12"/>
      <c r="H220" s="10"/>
      <c r="I220" s="9"/>
      <c r="J220" s="9"/>
      <c r="K220" s="9"/>
    </row>
    <row r="221" spans="1:11" ht="27.75">
      <c r="A221" s="9"/>
      <c r="B221" s="11"/>
      <c r="C221" s="11"/>
      <c r="D221" s="11"/>
      <c r="E221" s="11"/>
      <c r="F221" s="11"/>
      <c r="G221" s="12"/>
      <c r="H221" s="10"/>
      <c r="I221" s="9"/>
      <c r="J221" s="9"/>
      <c r="K221" s="9"/>
    </row>
    <row r="222" spans="1:11" ht="27.75">
      <c r="A222" s="9"/>
      <c r="B222" s="11"/>
      <c r="C222" s="11"/>
      <c r="D222" s="11"/>
      <c r="E222" s="11"/>
      <c r="F222" s="11"/>
      <c r="G222" s="12"/>
      <c r="H222" s="10"/>
      <c r="I222" s="9"/>
      <c r="J222" s="9"/>
      <c r="K222" s="9"/>
    </row>
    <row r="223" spans="1:11" ht="27.75">
      <c r="A223" s="9"/>
      <c r="B223" s="11"/>
      <c r="C223" s="11"/>
      <c r="D223" s="11"/>
      <c r="E223" s="11"/>
      <c r="F223" s="11"/>
      <c r="G223" s="12"/>
      <c r="H223" s="10"/>
      <c r="I223" s="9"/>
      <c r="J223" s="9"/>
      <c r="K223" s="9"/>
    </row>
    <row r="224" spans="1:11" ht="27.75">
      <c r="A224" s="9"/>
      <c r="B224" s="11"/>
      <c r="C224" s="11"/>
      <c r="D224" s="11"/>
      <c r="E224" s="11"/>
      <c r="F224" s="11"/>
      <c r="G224" s="12"/>
      <c r="H224" s="10"/>
      <c r="I224" s="9"/>
      <c r="J224" s="9"/>
      <c r="K224" s="9"/>
    </row>
    <row r="225" spans="1:11" ht="27.75">
      <c r="A225" s="9"/>
      <c r="B225" s="11"/>
      <c r="C225" s="11"/>
      <c r="D225" s="11"/>
      <c r="E225" s="11"/>
      <c r="F225" s="11"/>
      <c r="G225" s="12"/>
      <c r="H225" s="10"/>
      <c r="I225" s="9"/>
      <c r="J225" s="9"/>
      <c r="K225" s="9"/>
    </row>
    <row r="226" spans="1:11" ht="27.75">
      <c r="A226" s="9"/>
      <c r="B226" s="11"/>
      <c r="C226" s="11"/>
      <c r="D226" s="11"/>
      <c r="E226" s="11"/>
      <c r="F226" s="11"/>
      <c r="G226" s="12"/>
      <c r="H226" s="10"/>
      <c r="I226" s="9"/>
      <c r="J226" s="9"/>
      <c r="K226" s="9"/>
    </row>
    <row r="227" spans="1:11" ht="27.75">
      <c r="A227" s="9"/>
      <c r="B227" s="11"/>
      <c r="C227" s="11"/>
      <c r="D227" s="11"/>
      <c r="E227" s="11"/>
      <c r="F227" s="11"/>
      <c r="G227" s="12"/>
      <c r="H227" s="10"/>
      <c r="I227" s="9"/>
      <c r="J227" s="9"/>
      <c r="K227" s="9"/>
    </row>
    <row r="228" spans="1:11" ht="27.75">
      <c r="A228" s="9"/>
      <c r="B228" s="11"/>
      <c r="C228" s="11"/>
      <c r="D228" s="11"/>
      <c r="E228" s="11"/>
      <c r="F228" s="11"/>
      <c r="G228" s="12"/>
      <c r="H228" s="10"/>
      <c r="I228" s="9"/>
      <c r="J228" s="9"/>
      <c r="K228" s="9"/>
    </row>
    <row r="229" spans="1:11" ht="27.75">
      <c r="A229" s="9"/>
      <c r="B229" s="11"/>
      <c r="C229" s="11"/>
      <c r="D229" s="11"/>
      <c r="E229" s="11"/>
      <c r="F229" s="11"/>
      <c r="G229" s="12"/>
      <c r="H229" s="10"/>
      <c r="I229" s="9"/>
      <c r="J229" s="9"/>
      <c r="K229" s="9"/>
    </row>
    <row r="230" spans="1:11" ht="27.75">
      <c r="A230" s="9"/>
      <c r="B230" s="11"/>
      <c r="C230" s="11"/>
      <c r="D230" s="11"/>
      <c r="E230" s="11"/>
      <c r="F230" s="11"/>
      <c r="G230" s="12"/>
      <c r="H230" s="10"/>
      <c r="I230" s="9"/>
      <c r="J230" s="9"/>
      <c r="K230" s="9"/>
    </row>
    <row r="231" spans="1:11" ht="27.75">
      <c r="A231" s="9"/>
      <c r="B231" s="11"/>
      <c r="C231" s="11"/>
      <c r="D231" s="11"/>
      <c r="E231" s="11"/>
      <c r="F231" s="11"/>
      <c r="G231" s="12"/>
      <c r="H231" s="10"/>
      <c r="I231" s="9"/>
      <c r="J231" s="9"/>
      <c r="K231" s="9"/>
    </row>
    <row r="232" spans="1:11" ht="27.75">
      <c r="A232" s="9"/>
      <c r="B232" s="11"/>
      <c r="C232" s="11"/>
      <c r="D232" s="11"/>
      <c r="E232" s="11"/>
      <c r="F232" s="11"/>
      <c r="G232" s="12"/>
      <c r="H232" s="10"/>
      <c r="I232" s="9"/>
      <c r="J232" s="9"/>
      <c r="K232" s="9"/>
    </row>
    <row r="233" spans="1:11" ht="27.75">
      <c r="A233" s="9"/>
      <c r="G233" s="8"/>
      <c r="H233" s="10"/>
      <c r="I233" s="9"/>
      <c r="J233" s="9"/>
      <c r="K233" s="9"/>
    </row>
    <row r="234" spans="7:11" ht="27.75">
      <c r="G234" s="8"/>
      <c r="H234" s="10"/>
      <c r="I234" s="9"/>
      <c r="J234" s="9"/>
      <c r="K234" s="9"/>
    </row>
    <row r="235" spans="7:11" ht="27.75">
      <c r="G235" s="8"/>
      <c r="H235" s="10"/>
      <c r="I235" s="9"/>
      <c r="J235" s="9"/>
      <c r="K235" s="9"/>
    </row>
    <row r="236" spans="7:11" ht="27.75">
      <c r="G236" s="8"/>
      <c r="H236" s="10"/>
      <c r="I236" s="9"/>
      <c r="J236" s="9"/>
      <c r="K236" s="9"/>
    </row>
    <row r="237" spans="7:11" ht="27.75">
      <c r="G237" s="8"/>
      <c r="H237" s="10"/>
      <c r="I237" s="9"/>
      <c r="J237" s="9"/>
      <c r="K237" s="9"/>
    </row>
    <row r="238" spans="7:11" ht="27.75">
      <c r="G238" s="8"/>
      <c r="H238" s="10"/>
      <c r="I238" s="9"/>
      <c r="J238" s="9"/>
      <c r="K238" s="9"/>
    </row>
    <row r="239" spans="7:11" ht="27.75">
      <c r="G239" s="8"/>
      <c r="H239" s="10"/>
      <c r="I239" s="9"/>
      <c r="J239" s="9"/>
      <c r="K239" s="9"/>
    </row>
    <row r="240" spans="7:11" ht="27.75">
      <c r="G240" s="8"/>
      <c r="H240" s="10"/>
      <c r="I240" s="9"/>
      <c r="J240" s="9"/>
      <c r="K240" s="9"/>
    </row>
    <row r="241" spans="7:10" ht="27.75">
      <c r="G241" s="8"/>
      <c r="H241" s="10"/>
      <c r="I241" s="9"/>
      <c r="J241" s="9"/>
    </row>
    <row r="242" spans="7:10" ht="27.75">
      <c r="G242" s="8"/>
      <c r="H242" s="10"/>
      <c r="I242" s="9"/>
      <c r="J242" s="9"/>
    </row>
    <row r="243" spans="7:10" ht="27.75">
      <c r="G243" s="8"/>
      <c r="H243" s="10"/>
      <c r="I243" s="9"/>
      <c r="J243" s="9"/>
    </row>
    <row r="244" spans="7:10" ht="27.75">
      <c r="G244" s="8"/>
      <c r="H244" s="10"/>
      <c r="I244" s="9"/>
      <c r="J244" s="9"/>
    </row>
    <row r="245" ht="23.25">
      <c r="G245" s="8"/>
    </row>
    <row r="246" ht="23.25">
      <c r="G246" s="8"/>
    </row>
    <row r="247" ht="23.25">
      <c r="G247" s="8"/>
    </row>
    <row r="248" ht="23.25">
      <c r="G248" s="8"/>
    </row>
  </sheetData>
  <sheetProtection/>
  <mergeCells count="13">
    <mergeCell ref="F1:K1"/>
    <mergeCell ref="B2:K2"/>
    <mergeCell ref="I6:I7"/>
    <mergeCell ref="B3:K4"/>
    <mergeCell ref="A5:G5"/>
    <mergeCell ref="A6:A7"/>
    <mergeCell ref="J6:K7"/>
    <mergeCell ref="B6:B7"/>
    <mergeCell ref="D6:D7"/>
    <mergeCell ref="G6:H7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2016-10-18T09:37:48Z</cp:lastPrinted>
  <dcterms:created xsi:type="dcterms:W3CDTF">2003-12-05T21:14:57Z</dcterms:created>
  <dcterms:modified xsi:type="dcterms:W3CDTF">2017-10-09T14:14:16Z</dcterms:modified>
  <cp:category/>
  <cp:version/>
  <cp:contentType/>
  <cp:contentStatus/>
</cp:coreProperties>
</file>