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<sst xmlns="http://schemas.openxmlformats.org/spreadsheetml/2006/main" count="800" uniqueCount="208">
  <si>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</si>
  <si>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</si>
  <si>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</si>
  <si>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</si>
  <si>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</si>
  <si>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</si>
  <si>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</si>
  <si>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</si>
  <si>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</si>
  <si>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</si>
  <si>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</si>
  <si>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</si>
  <si>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</si>
  <si>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</si>
  <si>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</si>
  <si>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</si>
  <si>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</si>
  <si>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</si>
  <si>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</si>
  <si>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</si>
  <si>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</si>
  <si>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</si>
  <si>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</si>
  <si>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</si>
  <si>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</si>
  <si>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</si>
  <si>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</si>
  <si>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</si>
  <si>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</si>
  <si>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</si>
  <si>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</si>
  <si>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</si>
  <si>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</si>
  <si>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</si>
  <si>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</si>
  <si>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</si>
  <si>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</si>
  <si>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</si>
  <si>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</si>
  <si>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</si>
  <si>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</si>
  <si>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</si>
  <si>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</si>
  <si>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</si>
  <si>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</si>
  <si>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</si>
  <si>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</si>
  <si>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</si>
  <si>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</si>
  <si>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</si>
  <si>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</si>
  <si>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</si>
  <si>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</si>
  <si>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</si>
  <si>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</si>
  <si>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</si>
  <si>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</si>
  <si>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</si>
  <si>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</si>
  <si>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</si>
  <si>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</si>
  <si>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</si>
  <si>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</si>
  <si>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</si>
  <si>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</si>
  <si>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</si>
  <si>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</si>
  <si>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</si>
  <si>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</si>
  <si>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</si>
  <si>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</si>
  <si>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</si>
  <si>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</si>
  <si>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</si>
  <si>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</si>
  <si>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</si>
  <si>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</si>
  <si>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</si>
  <si>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</si>
  <si>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</si>
  <si>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</si>
  <si>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</si>
  <si>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</si>
  <si>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</si>
  <si>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</si>
  <si>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</si>
  <si>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</si>
  <si>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</si>
  <si>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</si>
  <si>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</si>
  <si>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</si>
  <si>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</si>
  <si>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</si>
  <si>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</si>
  <si>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</si>
  <si>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</si>
  <si>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</si>
  <si>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</si>
  <si>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</si>
  <si>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</si>
  <si>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</si>
  <si>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</si>
  <si>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</si>
  <si>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</si>
  <si>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</si>
  <si>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</si>
  <si>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</si>
  <si>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</si>
  <si>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</si>
  <si>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</si>
  <si>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</si>
  <si>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</si>
  <si>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</si>
  <si>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</si>
  <si>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</si>
  <si>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</si>
  <si>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</si>
  <si>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</si>
  <si>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</si>
  <si>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</si>
  <si>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</si>
  <si>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</si>
  <si>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</si>
  <si>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7900000000</t>
  </si>
  <si>
    <t>Муниципальные  программы муниципальных образований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</si>
  <si>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</si>
  <si>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</si>
  <si>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</si>
  <si>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</si>
  <si>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</si>
  <si>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</si>
  <si>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</si>
  <si>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</si>
  <si>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</si>
  <si>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</si>
  <si>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</si>
  <si>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</si>
  <si>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</si>
  <si>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</si>
  <si>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</si>
  <si>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</si>
  <si>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</si>
  <si>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</si>
  <si>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</si>
  <si>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</si>
  <si>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</si>
  <si>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</si>
  <si>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</si>
  <si>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</si>
  <si>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</si>
  <si>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</si>
  <si>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</si>
  <si>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</si>
  <si>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</si>
  <si>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</si>
  <si>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</si>
  <si>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</si>
  <si>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Приложение 2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</si>
  <si>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</si>
  <si>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</si>
  <si>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</si>
  <si>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244</t>
  </si>
  <si>
    <t>Муниципальная программа "Обеспечение пожарной безопасности на территории Красноярского сельского поселения"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</si>
  <si>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</si>
  <si>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</si>
  <si>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</si>
  <si>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</si>
  <si>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</si>
  <si>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</si>
  <si>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</si>
  <si>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Муниципальные программы муниципальных образований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</si>
  <si>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</si>
  <si>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</si>
  <si>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</si>
  <si>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Софинансирование субсидии на обеспечение условий для развития физической культуры и массового спорта</t>
  </si>
  <si>
    <t>утверждено  в бюджете на 2019 год (тыс.руб.)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</si>
  <si>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</si>
  <si>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</si>
  <si>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</si>
  <si>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</si>
  <si>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</si>
  <si>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</si>
  <si>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</si>
  <si>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</si>
  <si>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</si>
  <si>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</si>
  <si>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>Софинансирование расходных обязательств по осуществлению работ по благоустройству мемориальных комплексов в рамках подготовки к 75-летию Победы в ВОВ</t>
  </si>
  <si>
    <t>60005S0M50</t>
  </si>
  <si>
    <t>Муниципальная программа " Формирование комфортной городской среды на территории Кривошеинского района"</t>
  </si>
  <si>
    <t>7935000000</t>
  </si>
  <si>
    <t>Благоустройство общественных территоиий</t>
  </si>
  <si>
    <t>7935100000</t>
  </si>
  <si>
    <t>Благоустройство мемориальных комплексов в рамках подготовки к 75-летию Победы в ВОВ</t>
  </si>
  <si>
    <t>7935140М50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</si>
  <si>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</si>
  <si>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</si>
  <si>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</si>
  <si>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Социальная политика</t>
  </si>
  <si>
    <t>Социальное обеспечение</t>
  </si>
  <si>
    <t>Иные выплаты населению</t>
  </si>
  <si>
    <t>Региональный проект "Спорт-норма жизни"</t>
  </si>
  <si>
    <t>081P500003</t>
  </si>
  <si>
    <t>исполнено на 01.10.2019</t>
  </si>
  <si>
    <t xml:space="preserve">                                                                                       "Об информации по исполнению  бюджета муниципального образование Красноярское сельское поселение за 9 месяцев 2019 года"</t>
  </si>
  <si>
    <t>Информация об исполнении по разделам, подразделам, целевым статьям, (группам и подгруппам) видов расходов  бюджета муниципального образования Красноярское сельское поселение за 9 месяцев 2019 год</t>
  </si>
  <si>
    <t>79236S0003</t>
  </si>
  <si>
    <t>51297S0003</t>
  </si>
  <si>
    <t xml:space="preserve">                                                                                                       к Решению Совета Красноярского сельского поселения № 94 от 14.11.2019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</si>
</sst>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1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b/>
      <sz val="22"/>
      <name val="Arial Cyr"/>
      <family val="0"/>
    </font>
    <font>
      <b/>
      <sz val="22"/>
      <name val="Times New Roman"/>
      <family val="1"/>
    </font>
    <font>
      <sz val="22"/>
      <color indexed="8"/>
      <name val="Times New Roman CYR"/>
      <family val="0"/>
    </font>
    <font>
      <sz val="24"/>
      <name val="Calibri"/>
      <family val="2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b/>
      <sz val="2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49" fontId="27" fillId="34" borderId="11" xfId="0" applyNumberFormat="1" applyFont="1" applyFill="1" applyBorder="1" applyAlignment="1" applyProtection="1">
      <alignment horizontal="left" vertical="center" wrapText="1"/>
      <protection locked="0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178" fontId="14" fillId="0" borderId="10" xfId="0" applyNumberFormat="1" applyFont="1" applyBorder="1" applyAlignment="1">
      <alignment horizontal="right" vertical="center"/>
    </xf>
    <xf numFmtId="178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49" fontId="27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>
      <alignment vertical="center"/>
    </xf>
    <xf numFmtId="0" fontId="43" fillId="34" borderId="11" xfId="0" applyFont="1" applyFill="1" applyBorder="1" applyAlignment="1">
      <alignment vertical="center"/>
    </xf>
    <xf numFmtId="0" fontId="15" fillId="3" borderId="11" xfId="0" applyFont="1" applyFill="1" applyBorder="1" applyAlignment="1">
      <alignment/>
    </xf>
    <xf numFmtId="49" fontId="16" fillId="3" borderId="11" xfId="0" applyNumberFormat="1" applyFont="1" applyFill="1" applyBorder="1" applyAlignment="1">
      <alignment horizontal="left" vertical="center" wrapText="1"/>
    </xf>
    <xf numFmtId="49" fontId="17" fillId="3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left" vertical="center"/>
    </xf>
    <xf numFmtId="49" fontId="21" fillId="2" borderId="11" xfId="0" applyNumberFormat="1" applyFont="1" applyFill="1" applyBorder="1" applyAlignment="1">
      <alignment horizontal="left" vertical="top" wrapText="1"/>
    </xf>
    <xf numFmtId="49" fontId="21" fillId="2" borderId="11" xfId="0" applyNumberFormat="1" applyFont="1" applyFill="1" applyBorder="1" applyAlignment="1">
      <alignment horizontal="center" vertical="top" wrapText="1"/>
    </xf>
    <xf numFmtId="49" fontId="21" fillId="2" borderId="11" xfId="0" applyNumberFormat="1" applyFont="1" applyFill="1" applyBorder="1" applyAlignment="1">
      <alignment horizontal="left" vertical="center" wrapText="1"/>
    </xf>
    <xf numFmtId="49" fontId="19" fillId="2" borderId="11" xfId="0" applyNumberFormat="1" applyFont="1" applyFill="1" applyBorder="1" applyAlignment="1">
      <alignment horizontal="left" vertical="center" wrapText="1"/>
    </xf>
    <xf numFmtId="0" fontId="23" fillId="12" borderId="11" xfId="0" applyFont="1" applyFill="1" applyBorder="1" applyAlignment="1">
      <alignment vertical="center"/>
    </xf>
    <xf numFmtId="49" fontId="21" fillId="12" borderId="11" xfId="0" applyNumberFormat="1" applyFont="1" applyFill="1" applyBorder="1" applyAlignment="1">
      <alignment horizontal="left" vertical="top" wrapText="1"/>
    </xf>
    <xf numFmtId="49" fontId="24" fillId="12" borderId="11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49" fontId="34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9" fontId="26" fillId="33" borderId="11" xfId="0" applyNumberFormat="1" applyFont="1" applyFill="1" applyBorder="1" applyAlignment="1">
      <alignment horizontal="left" vertical="top" wrapText="1"/>
    </xf>
    <xf numFmtId="49" fontId="24" fillId="33" borderId="11" xfId="0" applyNumberFormat="1" applyFont="1" applyFill="1" applyBorder="1" applyAlignment="1">
      <alignment horizontal="center" vertical="top" wrapText="1"/>
    </xf>
    <xf numFmtId="49" fontId="34" fillId="33" borderId="11" xfId="0" applyNumberFormat="1" applyFont="1" applyFill="1" applyBorder="1" applyAlignment="1">
      <alignment horizontal="center" vertical="top" wrapText="1"/>
    </xf>
    <xf numFmtId="49" fontId="27" fillId="34" borderId="11" xfId="0" applyNumberFormat="1" applyFont="1" applyFill="1" applyBorder="1" applyAlignment="1">
      <alignment horizontal="center" vertical="top" wrapText="1"/>
    </xf>
    <xf numFmtId="0" fontId="32" fillId="0" borderId="11" xfId="0" applyFont="1" applyBorder="1" applyAlignment="1">
      <alignment vertical="top"/>
    </xf>
    <xf numFmtId="49" fontId="26" fillId="0" borderId="11" xfId="0" applyNumberFormat="1" applyFont="1" applyBorder="1" applyAlignment="1">
      <alignment horizontal="left" vertical="top" wrapText="1"/>
    </xf>
    <xf numFmtId="49" fontId="34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vertical="top"/>
    </xf>
    <xf numFmtId="49" fontId="21" fillId="36" borderId="11" xfId="0" applyNumberFormat="1" applyFont="1" applyFill="1" applyBorder="1" applyAlignment="1">
      <alignment horizontal="left" vertical="top" wrapText="1"/>
    </xf>
    <xf numFmtId="49" fontId="21" fillId="36" borderId="11" xfId="0" applyNumberFormat="1" applyFont="1" applyFill="1" applyBorder="1" applyAlignment="1">
      <alignment horizontal="center" vertical="top" wrapText="1"/>
    </xf>
    <xf numFmtId="0" fontId="32" fillId="34" borderId="11" xfId="0" applyFont="1" applyFill="1" applyBorder="1" applyAlignment="1">
      <alignment vertical="top"/>
    </xf>
    <xf numFmtId="49" fontId="27" fillId="34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42" fillId="34" borderId="11" xfId="0" applyNumberFormat="1" applyFont="1" applyFill="1" applyBorder="1" applyAlignment="1">
      <alignment horizontal="center" vertical="top" wrapText="1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38" fillId="34" borderId="11" xfId="0" applyNumberFormat="1" applyFont="1" applyFill="1" applyBorder="1" applyAlignment="1">
      <alignment horizontal="center" vertical="top" wrapText="1"/>
    </xf>
    <xf numFmtId="0" fontId="31" fillId="37" borderId="11" xfId="0" applyFont="1" applyFill="1" applyBorder="1" applyAlignment="1">
      <alignment wrapText="1"/>
    </xf>
    <xf numFmtId="0" fontId="31" fillId="37" borderId="12" xfId="0" applyFont="1" applyFill="1" applyBorder="1" applyAlignment="1">
      <alignment wrapText="1"/>
    </xf>
    <xf numFmtId="49" fontId="26" fillId="36" borderId="11" xfId="0" applyNumberFormat="1" applyFont="1" applyFill="1" applyBorder="1" applyAlignment="1">
      <alignment horizontal="left" vertical="top" wrapText="1"/>
    </xf>
    <xf numFmtId="49" fontId="26" fillId="36" borderId="11" xfId="0" applyNumberFormat="1" applyFont="1" applyFill="1" applyBorder="1" applyAlignment="1">
      <alignment horizontal="center" vertical="top" wrapText="1"/>
    </xf>
    <xf numFmtId="0" fontId="84" fillId="37" borderId="11" xfId="0" applyFont="1" applyFill="1" applyBorder="1" applyAlignment="1">
      <alignment vertical="top" wrapText="1"/>
    </xf>
    <xf numFmtId="0" fontId="84" fillId="37" borderId="11" xfId="0" applyFont="1" applyFill="1" applyBorder="1" applyAlignment="1">
      <alignment horizontal="center" vertical="top" wrapText="1"/>
    </xf>
    <xf numFmtId="0" fontId="85" fillId="0" borderId="11" xfId="0" applyFont="1" applyBorder="1" applyAlignment="1">
      <alignment vertical="center"/>
    </xf>
    <xf numFmtId="49" fontId="86" fillId="0" borderId="11" xfId="0" applyNumberFormat="1" applyFont="1" applyBorder="1" applyAlignment="1">
      <alignment horizontal="left" vertical="top" wrapText="1"/>
    </xf>
    <xf numFmtId="0" fontId="87" fillId="37" borderId="11" xfId="0" applyFont="1" applyFill="1" applyBorder="1" applyAlignment="1">
      <alignment horizontal="center" vertical="top" wrapText="1"/>
    </xf>
    <xf numFmtId="49" fontId="24" fillId="34" borderId="11" xfId="0" applyNumberFormat="1" applyFont="1" applyFill="1" applyBorder="1" applyAlignment="1">
      <alignment horizontal="left" vertical="top" wrapText="1"/>
    </xf>
    <xf numFmtId="49" fontId="24" fillId="34" borderId="11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 vertical="top" wrapText="1"/>
    </xf>
    <xf numFmtId="0" fontId="32" fillId="0" borderId="13" xfId="0" applyFont="1" applyBorder="1" applyAlignment="1">
      <alignment vertical="top"/>
    </xf>
    <xf numFmtId="0" fontId="87" fillId="37" borderId="11" xfId="0" applyFont="1" applyFill="1" applyBorder="1" applyAlignment="1">
      <alignment vertical="top" wrapText="1"/>
    </xf>
    <xf numFmtId="0" fontId="87" fillId="37" borderId="10" xfId="0" applyFont="1" applyFill="1" applyBorder="1" applyAlignment="1">
      <alignment horizontal="center" vertical="top" wrapText="1"/>
    </xf>
    <xf numFmtId="49" fontId="24" fillId="36" borderId="11" xfId="0" applyNumberFormat="1" applyFont="1" applyFill="1" applyBorder="1" applyAlignment="1">
      <alignment horizontal="left" vertical="top" wrapText="1"/>
    </xf>
    <xf numFmtId="49" fontId="24" fillId="36" borderId="11" xfId="0" applyNumberFormat="1" applyFont="1" applyFill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left" vertical="top" wrapText="1"/>
    </xf>
    <xf numFmtId="49" fontId="21" fillId="12" borderId="11" xfId="0" applyNumberFormat="1" applyFont="1" applyFill="1" applyBorder="1" applyAlignment="1">
      <alignment horizontal="center" vertical="top" wrapText="1"/>
    </xf>
    <xf numFmtId="49" fontId="21" fillId="34" borderId="11" xfId="0" applyNumberFormat="1" applyFont="1" applyFill="1" applyBorder="1" applyAlignment="1">
      <alignment horizontal="left" vertical="top" wrapText="1"/>
    </xf>
    <xf numFmtId="11" fontId="27" fillId="0" borderId="11" xfId="0" applyNumberFormat="1" applyFont="1" applyBorder="1" applyAlignment="1">
      <alignment horizontal="left" vertical="top" wrapText="1"/>
    </xf>
    <xf numFmtId="49" fontId="21" fillId="34" borderId="11" xfId="0" applyNumberFormat="1" applyFont="1" applyFill="1" applyBorder="1" applyAlignment="1" applyProtection="1">
      <alignment horizontal="left" vertical="top" wrapText="1"/>
      <protection locked="0"/>
    </xf>
    <xf numFmtId="0" fontId="39" fillId="12" borderId="12" xfId="0" applyFont="1" applyFill="1" applyBorder="1" applyAlignment="1">
      <alignment vertical="top" wrapText="1"/>
    </xf>
    <xf numFmtId="49" fontId="31" fillId="12" borderId="14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left" vertical="top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49" fontId="25" fillId="12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center" vertical="top" wrapText="1"/>
    </xf>
    <xf numFmtId="49" fontId="84" fillId="37" borderId="11" xfId="0" applyNumberFormat="1" applyFont="1" applyFill="1" applyBorder="1" applyAlignment="1">
      <alignment horizontal="center" vertical="top" wrapText="1"/>
    </xf>
    <xf numFmtId="49" fontId="87" fillId="37" borderId="11" xfId="0" applyNumberFormat="1" applyFont="1" applyFill="1" applyBorder="1" applyAlignment="1">
      <alignment horizontal="center" vertical="top" wrapText="1"/>
    </xf>
    <xf numFmtId="49" fontId="27" fillId="34" borderId="11" xfId="0" applyNumberFormat="1" applyFont="1" applyFill="1" applyBorder="1" applyAlignment="1">
      <alignment horizontal="left" vertical="top" wrapText="1"/>
    </xf>
    <xf numFmtId="49" fontId="27" fillId="34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top" wrapText="1"/>
    </xf>
    <xf numFmtId="2" fontId="28" fillId="34" borderId="10" xfId="0" applyNumberFormat="1" applyFont="1" applyFill="1" applyBorder="1" applyAlignment="1">
      <alignment horizontal="right" vertical="top"/>
    </xf>
    <xf numFmtId="49" fontId="21" fillId="34" borderId="11" xfId="0" applyNumberFormat="1" applyFont="1" applyFill="1" applyBorder="1" applyAlignment="1" applyProtection="1">
      <alignment horizontal="left" vertical="top" wrapText="1"/>
      <protection locked="0"/>
    </xf>
    <xf numFmtId="0" fontId="84" fillId="3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left" wrapText="1"/>
    </xf>
    <xf numFmtId="0" fontId="47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center"/>
    </xf>
    <xf numFmtId="2" fontId="37" fillId="34" borderId="11" xfId="0" applyNumberFormat="1" applyFont="1" applyFill="1" applyBorder="1" applyAlignment="1">
      <alignment horizontal="center" wrapText="1"/>
    </xf>
    <xf numFmtId="2" fontId="88" fillId="34" borderId="11" xfId="0" applyNumberFormat="1" applyFont="1" applyFill="1" applyBorder="1" applyAlignment="1">
      <alignment horizontal="center" wrapText="1"/>
    </xf>
    <xf numFmtId="2" fontId="33" fillId="34" borderId="11" xfId="0" applyNumberFormat="1" applyFont="1" applyFill="1" applyBorder="1" applyAlignment="1">
      <alignment horizontal="center"/>
    </xf>
    <xf numFmtId="2" fontId="30" fillId="34" borderId="11" xfId="0" applyNumberFormat="1" applyFont="1" applyFill="1" applyBorder="1" applyAlignment="1">
      <alignment horizontal="center"/>
    </xf>
    <xf numFmtId="2" fontId="19" fillId="34" borderId="11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/>
    </xf>
    <xf numFmtId="2" fontId="35" fillId="34" borderId="11" xfId="0" applyNumberFormat="1" applyFont="1" applyFill="1" applyBorder="1" applyAlignment="1">
      <alignment horizontal="center"/>
    </xf>
    <xf numFmtId="2" fontId="35" fillId="34" borderId="11" xfId="0" applyNumberFormat="1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/>
    </xf>
    <xf numFmtId="2" fontId="40" fillId="34" borderId="11" xfId="0" applyNumberFormat="1" applyFont="1" applyFill="1" applyBorder="1" applyAlignment="1">
      <alignment horizontal="center" wrapText="1"/>
    </xf>
    <xf numFmtId="178" fontId="30" fillId="34" borderId="11" xfId="0" applyNumberFormat="1" applyFont="1" applyFill="1" applyBorder="1" applyAlignment="1">
      <alignment horizontal="center"/>
    </xf>
    <xf numFmtId="49" fontId="25" fillId="0" borderId="11" xfId="0" applyNumberFormat="1" applyFont="1" applyBorder="1" applyAlignment="1">
      <alignment horizontal="center" vertical="center" wrapText="1"/>
    </xf>
    <xf numFmtId="49" fontId="29" fillId="33" borderId="11" xfId="0" applyNumberFormat="1" applyFont="1" applyFill="1" applyBorder="1" applyAlignment="1">
      <alignment horizontal="center" vertical="center" wrapText="1"/>
    </xf>
    <xf numFmtId="49" fontId="19" fillId="36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35" fillId="34" borderId="11" xfId="0" applyNumberFormat="1" applyFont="1" applyFill="1" applyBorder="1" applyAlignment="1">
      <alignment horizontal="center" vertical="center" wrapText="1"/>
    </xf>
    <xf numFmtId="49" fontId="30" fillId="34" borderId="11" xfId="0" applyNumberFormat="1" applyFont="1" applyFill="1" applyBorder="1" applyAlignment="1">
      <alignment horizontal="center" vertical="center" wrapText="1"/>
    </xf>
    <xf numFmtId="49" fontId="22" fillId="36" borderId="11" xfId="0" applyNumberFormat="1" applyFont="1" applyFill="1" applyBorder="1" applyAlignment="1">
      <alignment horizontal="center" vertical="center" wrapText="1"/>
    </xf>
    <xf numFmtId="0" fontId="89" fillId="37" borderId="11" xfId="0" applyFont="1" applyFill="1" applyBorder="1" applyAlignment="1">
      <alignment horizontal="center" vertical="center" wrapText="1"/>
    </xf>
    <xf numFmtId="49" fontId="30" fillId="33" borderId="11" xfId="0" applyNumberFormat="1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9" fontId="28" fillId="36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19" fillId="12" borderId="11" xfId="0" applyNumberFormat="1" applyFont="1" applyFill="1" applyBorder="1" applyAlignment="1">
      <alignment horizontal="center" vertical="center" wrapText="1"/>
    </xf>
    <xf numFmtId="49" fontId="37" fillId="12" borderId="14" xfId="0" applyNumberFormat="1" applyFont="1" applyFill="1" applyBorder="1" applyAlignment="1">
      <alignment horizontal="center" vertical="center" wrapText="1"/>
    </xf>
    <xf numFmtId="0" fontId="37" fillId="12" borderId="14" xfId="0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48" fillId="34" borderId="11" xfId="0" applyNumberFormat="1" applyFont="1" applyFill="1" applyBorder="1" applyAlignment="1">
      <alignment horizontal="center" wrapText="1"/>
    </xf>
    <xf numFmtId="2" fontId="14" fillId="34" borderId="11" xfId="0" applyNumberFormat="1" applyFont="1" applyFill="1" applyBorder="1" applyAlignment="1">
      <alignment horizontal="center" wrapText="1"/>
    </xf>
    <xf numFmtId="2" fontId="19" fillId="34" borderId="11" xfId="0" applyNumberFormat="1" applyFont="1" applyFill="1" applyBorder="1" applyAlignment="1">
      <alignment horizontal="center"/>
    </xf>
    <xf numFmtId="2" fontId="12" fillId="34" borderId="11" xfId="0" applyNumberFormat="1" applyFont="1" applyFill="1" applyBorder="1" applyAlignment="1">
      <alignment horizontal="center" wrapText="1"/>
    </xf>
    <xf numFmtId="2" fontId="90" fillId="34" borderId="11" xfId="0" applyNumberFormat="1" applyFont="1" applyFill="1" applyBorder="1" applyAlignment="1">
      <alignment horizontal="center" wrapText="1"/>
    </xf>
    <xf numFmtId="2" fontId="48" fillId="34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8" fontId="45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showGridLines="0" tabSelected="1" zoomScaleSheetLayoutView="100" workbookViewId="0" topLeftCell="B58">
      <selection activeCell="G6" sqref="G6:G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19.75390625" style="4" customWidth="1"/>
    <col min="8" max="8" width="21.125" style="0" customWidth="1"/>
    <col min="9" max="9" width="20.25390625" style="0" customWidth="1"/>
    <col min="10" max="10" width="12.375" style="0" hidden="1" customWidth="1"/>
  </cols>
  <sheetData>
    <row r="1" spans="1:10" ht="22.5" customHeight="1">
      <c r="A1" s="11"/>
      <c r="B1" s="12"/>
      <c r="C1" s="12"/>
      <c r="D1" s="12"/>
      <c r="E1" s="12"/>
      <c r="F1" s="157" t="s">
        <v>157</v>
      </c>
      <c r="G1" s="157"/>
      <c r="H1" s="158"/>
      <c r="I1" s="158"/>
      <c r="J1" s="158"/>
    </row>
    <row r="2" spans="1:10" ht="21.75" customHeight="1">
      <c r="A2" s="11"/>
      <c r="B2" s="159" t="s">
        <v>207</v>
      </c>
      <c r="C2" s="159"/>
      <c r="D2" s="159"/>
      <c r="E2" s="159"/>
      <c r="F2" s="159"/>
      <c r="G2" s="159"/>
      <c r="H2" s="159"/>
      <c r="I2" s="159"/>
      <c r="J2" s="159"/>
    </row>
    <row r="3" spans="1:10" ht="1.5" customHeight="1">
      <c r="A3" s="11"/>
      <c r="B3" s="161" t="s">
        <v>203</v>
      </c>
      <c r="C3" s="161"/>
      <c r="D3" s="161"/>
      <c r="E3" s="161"/>
      <c r="F3" s="161"/>
      <c r="G3" s="161"/>
      <c r="H3" s="161"/>
      <c r="I3" s="161"/>
      <c r="J3" s="161"/>
    </row>
    <row r="4" spans="1:10" ht="37.5" customHeight="1">
      <c r="A4" s="11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41.25" customHeight="1">
      <c r="A5" s="162" t="s">
        <v>204</v>
      </c>
      <c r="B5" s="163"/>
      <c r="C5" s="163"/>
      <c r="D5" s="163"/>
      <c r="E5" s="163"/>
      <c r="F5" s="163"/>
      <c r="G5" s="163"/>
      <c r="H5" s="13"/>
      <c r="I5" s="13"/>
      <c r="J5" s="13"/>
    </row>
    <row r="6" spans="1:10" ht="54.75" customHeight="1">
      <c r="A6" s="164" t="s">
        <v>26</v>
      </c>
      <c r="B6" s="169" t="s">
        <v>4</v>
      </c>
      <c r="C6" s="169" t="s">
        <v>108</v>
      </c>
      <c r="D6" s="169" t="s">
        <v>3</v>
      </c>
      <c r="E6" s="169" t="s">
        <v>1</v>
      </c>
      <c r="F6" s="169" t="s">
        <v>2</v>
      </c>
      <c r="G6" s="160" t="s">
        <v>175</v>
      </c>
      <c r="H6" s="160" t="s">
        <v>202</v>
      </c>
      <c r="I6" s="165" t="s">
        <v>158</v>
      </c>
      <c r="J6" s="166"/>
    </row>
    <row r="7" spans="1:10" ht="56.25" customHeight="1">
      <c r="A7" s="164"/>
      <c r="B7" s="169"/>
      <c r="C7" s="169"/>
      <c r="D7" s="169"/>
      <c r="E7" s="169"/>
      <c r="F7" s="169"/>
      <c r="G7" s="170"/>
      <c r="H7" s="160"/>
      <c r="I7" s="167"/>
      <c r="J7" s="168"/>
    </row>
    <row r="8" spans="1:10" ht="28.5" customHeight="1">
      <c r="A8" s="31"/>
      <c r="B8" s="32" t="s">
        <v>0</v>
      </c>
      <c r="C8" s="33"/>
      <c r="D8" s="33"/>
      <c r="E8" s="34"/>
      <c r="F8" s="34"/>
      <c r="G8" s="123">
        <f>G9</f>
        <v>10645.800000000003</v>
      </c>
      <c r="H8" s="123">
        <f>H9</f>
        <v>7267.8</v>
      </c>
      <c r="I8" s="153">
        <f>I9</f>
        <v>68.2691765766781</v>
      </c>
      <c r="J8" s="14"/>
    </row>
    <row r="9" spans="1:10" s="2" customFormat="1" ht="73.5" customHeight="1">
      <c r="A9" s="35">
        <v>1</v>
      </c>
      <c r="B9" s="36" t="s">
        <v>35</v>
      </c>
      <c r="C9" s="37" t="s">
        <v>29</v>
      </c>
      <c r="D9" s="38" t="s">
        <v>5</v>
      </c>
      <c r="E9" s="39" t="s">
        <v>5</v>
      </c>
      <c r="F9" s="39" t="s">
        <v>5</v>
      </c>
      <c r="G9" s="124">
        <f>G10+G57+G65+G81+G101+G157+G174+G168</f>
        <v>10645.800000000003</v>
      </c>
      <c r="H9" s="124">
        <f>H10+H57+H65+H81+H101+H157+H168+H174</f>
        <v>7267.8</v>
      </c>
      <c r="I9" s="154">
        <f aca="true" t="shared" si="0" ref="I9:I69">H9*100/G9</f>
        <v>68.2691765766781</v>
      </c>
      <c r="J9" s="14"/>
    </row>
    <row r="10" spans="1:10" s="3" customFormat="1" ht="30" customHeight="1">
      <c r="A10" s="40"/>
      <c r="B10" s="41" t="s">
        <v>7</v>
      </c>
      <c r="C10" s="42" t="s">
        <v>29</v>
      </c>
      <c r="D10" s="42" t="s">
        <v>6</v>
      </c>
      <c r="E10" s="104" t="s">
        <v>5</v>
      </c>
      <c r="F10" s="104" t="s">
        <v>5</v>
      </c>
      <c r="G10" s="124">
        <f>G11+G20+G29+G34+G16</f>
        <v>4727.700000000001</v>
      </c>
      <c r="H10" s="124">
        <f>H11+H20+H29+H34+H16</f>
        <v>3472.2999999999997</v>
      </c>
      <c r="I10" s="154">
        <f t="shared" si="0"/>
        <v>73.4458616240455</v>
      </c>
      <c r="J10" s="15"/>
    </row>
    <row r="11" spans="1:10" s="3" customFormat="1" ht="64.5" customHeight="1">
      <c r="A11" s="43"/>
      <c r="B11" s="44" t="s">
        <v>34</v>
      </c>
      <c r="C11" s="45" t="s">
        <v>29</v>
      </c>
      <c r="D11" s="45" t="s">
        <v>27</v>
      </c>
      <c r="E11" s="105"/>
      <c r="F11" s="105"/>
      <c r="G11" s="125">
        <f>G12</f>
        <v>751</v>
      </c>
      <c r="H11" s="125">
        <f>H12</f>
        <v>529.8</v>
      </c>
      <c r="I11" s="154">
        <f t="shared" si="0"/>
        <v>70.54593874833554</v>
      </c>
      <c r="J11" s="16"/>
    </row>
    <row r="12" spans="1:10" s="3" customFormat="1" ht="84" customHeight="1">
      <c r="A12" s="43"/>
      <c r="B12" s="46" t="s">
        <v>9</v>
      </c>
      <c r="C12" s="47" t="s">
        <v>29</v>
      </c>
      <c r="D12" s="47" t="s">
        <v>27</v>
      </c>
      <c r="E12" s="54" t="s">
        <v>70</v>
      </c>
      <c r="F12" s="55"/>
      <c r="G12" s="122">
        <f>G13</f>
        <v>751</v>
      </c>
      <c r="H12" s="122">
        <f>H13</f>
        <v>529.8</v>
      </c>
      <c r="I12" s="152">
        <f t="shared" si="0"/>
        <v>70.54593874833554</v>
      </c>
      <c r="J12" s="16"/>
    </row>
    <row r="13" spans="1:10" s="3" customFormat="1" ht="30" customHeight="1">
      <c r="A13" s="43"/>
      <c r="B13" s="48" t="s">
        <v>28</v>
      </c>
      <c r="C13" s="49" t="s">
        <v>29</v>
      </c>
      <c r="D13" s="49" t="s">
        <v>27</v>
      </c>
      <c r="E13" s="54" t="s">
        <v>71</v>
      </c>
      <c r="F13" s="55"/>
      <c r="G13" s="118">
        <f>G14</f>
        <v>751</v>
      </c>
      <c r="H13" s="118">
        <f>H14</f>
        <v>529.8</v>
      </c>
      <c r="I13" s="152">
        <f t="shared" si="0"/>
        <v>70.54593874833554</v>
      </c>
      <c r="J13" s="16"/>
    </row>
    <row r="14" spans="1:10" s="3" customFormat="1" ht="93" customHeight="1">
      <c r="A14" s="43"/>
      <c r="B14" s="50" t="s">
        <v>62</v>
      </c>
      <c r="C14" s="49" t="s">
        <v>29</v>
      </c>
      <c r="D14" s="49" t="s">
        <v>27</v>
      </c>
      <c r="E14" s="54" t="s">
        <v>71</v>
      </c>
      <c r="F14" s="56" t="s">
        <v>51</v>
      </c>
      <c r="G14" s="118">
        <f>G15</f>
        <v>751</v>
      </c>
      <c r="H14" s="118">
        <f>H15</f>
        <v>529.8</v>
      </c>
      <c r="I14" s="152">
        <f t="shared" si="0"/>
        <v>70.54593874833554</v>
      </c>
      <c r="J14" s="16"/>
    </row>
    <row r="15" spans="1:10" ht="55.5" customHeight="1">
      <c r="A15" s="43"/>
      <c r="B15" s="46" t="s">
        <v>68</v>
      </c>
      <c r="C15" s="49" t="s">
        <v>29</v>
      </c>
      <c r="D15" s="49" t="s">
        <v>27</v>
      </c>
      <c r="E15" s="54" t="s">
        <v>71</v>
      </c>
      <c r="F15" s="56" t="s">
        <v>52</v>
      </c>
      <c r="G15" s="118">
        <v>751</v>
      </c>
      <c r="H15" s="118">
        <v>529.8</v>
      </c>
      <c r="I15" s="152">
        <f t="shared" si="0"/>
        <v>70.54593874833554</v>
      </c>
      <c r="J15" s="16"/>
    </row>
    <row r="16" spans="1:10" ht="73.5" customHeight="1">
      <c r="A16" s="43"/>
      <c r="B16" s="28" t="s">
        <v>159</v>
      </c>
      <c r="C16" s="51" t="s">
        <v>29</v>
      </c>
      <c r="D16" s="51" t="s">
        <v>160</v>
      </c>
      <c r="E16" s="52"/>
      <c r="F16" s="52"/>
      <c r="G16" s="118">
        <f>G17</f>
        <v>14.1</v>
      </c>
      <c r="H16" s="118">
        <f>H17</f>
        <v>8.7</v>
      </c>
      <c r="I16" s="152">
        <f t="shared" si="0"/>
        <v>61.70212765957446</v>
      </c>
      <c r="J16" s="16"/>
    </row>
    <row r="17" spans="1:10" ht="36" customHeight="1">
      <c r="A17" s="43"/>
      <c r="B17" s="17" t="s">
        <v>32</v>
      </c>
      <c r="C17" s="53" t="s">
        <v>29</v>
      </c>
      <c r="D17" s="53" t="s">
        <v>160</v>
      </c>
      <c r="E17" s="54" t="s">
        <v>73</v>
      </c>
      <c r="F17" s="55"/>
      <c r="G17" s="118">
        <f>G18</f>
        <v>14.1</v>
      </c>
      <c r="H17" s="118">
        <f>H18</f>
        <v>8.7</v>
      </c>
      <c r="I17" s="152">
        <f t="shared" si="0"/>
        <v>61.70212765957446</v>
      </c>
      <c r="J17" s="16"/>
    </row>
    <row r="18" spans="1:10" ht="31.5" customHeight="1">
      <c r="A18" s="43"/>
      <c r="B18" s="17" t="s">
        <v>33</v>
      </c>
      <c r="C18" s="53" t="s">
        <v>29</v>
      </c>
      <c r="D18" s="53" t="s">
        <v>160</v>
      </c>
      <c r="E18" s="54" t="s">
        <v>74</v>
      </c>
      <c r="F18" s="56" t="s">
        <v>53</v>
      </c>
      <c r="G18" s="118">
        <f>G19</f>
        <v>14.1</v>
      </c>
      <c r="H18" s="118">
        <f>H19</f>
        <v>8.7</v>
      </c>
      <c r="I18" s="152">
        <f t="shared" si="0"/>
        <v>61.70212765957446</v>
      </c>
      <c r="J18" s="16"/>
    </row>
    <row r="19" spans="1:10" ht="53.25" customHeight="1">
      <c r="A19" s="43"/>
      <c r="B19" s="46" t="s">
        <v>67</v>
      </c>
      <c r="C19" s="53" t="s">
        <v>29</v>
      </c>
      <c r="D19" s="53" t="s">
        <v>160</v>
      </c>
      <c r="E19" s="54" t="s">
        <v>74</v>
      </c>
      <c r="F19" s="56" t="s">
        <v>54</v>
      </c>
      <c r="G19" s="118">
        <v>14.1</v>
      </c>
      <c r="H19" s="118">
        <v>8.7</v>
      </c>
      <c r="I19" s="152">
        <f t="shared" si="0"/>
        <v>61.70212765957446</v>
      </c>
      <c r="J19" s="16"/>
    </row>
    <row r="20" spans="1:10" ht="80.25" customHeight="1">
      <c r="A20" s="57"/>
      <c r="B20" s="44" t="s">
        <v>13</v>
      </c>
      <c r="C20" s="45" t="s">
        <v>29</v>
      </c>
      <c r="D20" s="45" t="s">
        <v>12</v>
      </c>
      <c r="E20" s="132" t="s">
        <v>5</v>
      </c>
      <c r="F20" s="132" t="s">
        <v>5</v>
      </c>
      <c r="G20" s="125">
        <f>G21</f>
        <v>3724</v>
      </c>
      <c r="H20" s="125">
        <f>H21</f>
        <v>2748.8999999999996</v>
      </c>
      <c r="I20" s="154">
        <f t="shared" si="0"/>
        <v>73.81578947368419</v>
      </c>
      <c r="J20" s="16"/>
    </row>
    <row r="21" spans="1:10" ht="63" customHeight="1">
      <c r="A21" s="57"/>
      <c r="B21" s="46" t="s">
        <v>9</v>
      </c>
      <c r="C21" s="47" t="s">
        <v>29</v>
      </c>
      <c r="D21" s="47" t="s">
        <v>12</v>
      </c>
      <c r="E21" s="54" t="s">
        <v>70</v>
      </c>
      <c r="F21" s="54" t="s">
        <v>5</v>
      </c>
      <c r="G21" s="122">
        <f>G22</f>
        <v>3724</v>
      </c>
      <c r="H21" s="122">
        <f>H22</f>
        <v>2748.8999999999996</v>
      </c>
      <c r="I21" s="152">
        <f t="shared" si="0"/>
        <v>73.81578947368419</v>
      </c>
      <c r="J21" s="16"/>
    </row>
    <row r="22" spans="1:10" ht="30.75" customHeight="1">
      <c r="A22" s="57"/>
      <c r="B22" s="46" t="s">
        <v>10</v>
      </c>
      <c r="C22" s="47" t="s">
        <v>29</v>
      </c>
      <c r="D22" s="47" t="s">
        <v>12</v>
      </c>
      <c r="E22" s="54" t="s">
        <v>72</v>
      </c>
      <c r="F22" s="54" t="s">
        <v>5</v>
      </c>
      <c r="G22" s="122">
        <f>G24+G25+G27</f>
        <v>3724</v>
      </c>
      <c r="H22" s="122">
        <f>H24+H25+H27</f>
        <v>2748.8999999999996</v>
      </c>
      <c r="I22" s="152">
        <f t="shared" si="0"/>
        <v>73.81578947368419</v>
      </c>
      <c r="J22" s="18"/>
    </row>
    <row r="23" spans="1:10" ht="83.25" customHeight="1">
      <c r="A23" s="57"/>
      <c r="B23" s="50" t="s">
        <v>62</v>
      </c>
      <c r="C23" s="47" t="s">
        <v>29</v>
      </c>
      <c r="D23" s="47" t="s">
        <v>12</v>
      </c>
      <c r="E23" s="54" t="s">
        <v>72</v>
      </c>
      <c r="F23" s="54" t="s">
        <v>51</v>
      </c>
      <c r="G23" s="122">
        <f>G24</f>
        <v>2911</v>
      </c>
      <c r="H23" s="122">
        <f>H24</f>
        <v>2149.2</v>
      </c>
      <c r="I23" s="152">
        <f t="shared" si="0"/>
        <v>73.83029886636893</v>
      </c>
      <c r="J23" s="18"/>
    </row>
    <row r="24" spans="1:10" ht="55.5" customHeight="1">
      <c r="A24" s="57"/>
      <c r="B24" s="46" t="s">
        <v>68</v>
      </c>
      <c r="C24" s="47" t="s">
        <v>29</v>
      </c>
      <c r="D24" s="47" t="s">
        <v>12</v>
      </c>
      <c r="E24" s="54" t="s">
        <v>72</v>
      </c>
      <c r="F24" s="54" t="s">
        <v>52</v>
      </c>
      <c r="G24" s="122">
        <v>2911</v>
      </c>
      <c r="H24" s="122">
        <v>2149.2</v>
      </c>
      <c r="I24" s="152">
        <f t="shared" si="0"/>
        <v>73.83029886636893</v>
      </c>
      <c r="J24" s="18"/>
    </row>
    <row r="25" spans="1:10" ht="48" customHeight="1">
      <c r="A25" s="57"/>
      <c r="B25" s="46" t="s">
        <v>66</v>
      </c>
      <c r="C25" s="47" t="s">
        <v>29</v>
      </c>
      <c r="D25" s="47" t="s">
        <v>12</v>
      </c>
      <c r="E25" s="54" t="s">
        <v>72</v>
      </c>
      <c r="F25" s="54" t="s">
        <v>53</v>
      </c>
      <c r="G25" s="122">
        <f>G26</f>
        <v>800</v>
      </c>
      <c r="H25" s="122">
        <f>H26</f>
        <v>592.7</v>
      </c>
      <c r="I25" s="152">
        <f t="shared" si="0"/>
        <v>74.0875</v>
      </c>
      <c r="J25" s="18"/>
    </row>
    <row r="26" spans="1:10" ht="56.25" customHeight="1">
      <c r="A26" s="57"/>
      <c r="B26" s="46" t="s">
        <v>67</v>
      </c>
      <c r="C26" s="47" t="s">
        <v>29</v>
      </c>
      <c r="D26" s="47" t="s">
        <v>12</v>
      </c>
      <c r="E26" s="54" t="s">
        <v>72</v>
      </c>
      <c r="F26" s="54" t="s">
        <v>54</v>
      </c>
      <c r="G26" s="122">
        <v>800</v>
      </c>
      <c r="H26" s="122">
        <v>592.7</v>
      </c>
      <c r="I26" s="152">
        <f t="shared" si="0"/>
        <v>74.0875</v>
      </c>
      <c r="J26" s="16"/>
    </row>
    <row r="27" spans="1:10" ht="32.25" customHeight="1">
      <c r="A27" s="57"/>
      <c r="B27" s="46" t="s">
        <v>55</v>
      </c>
      <c r="C27" s="47" t="s">
        <v>29</v>
      </c>
      <c r="D27" s="47" t="s">
        <v>12</v>
      </c>
      <c r="E27" s="54" t="s">
        <v>72</v>
      </c>
      <c r="F27" s="54" t="s">
        <v>57</v>
      </c>
      <c r="G27" s="122">
        <f>G28</f>
        <v>13</v>
      </c>
      <c r="H27" s="122">
        <f>H28</f>
        <v>7</v>
      </c>
      <c r="I27" s="152">
        <f t="shared" si="0"/>
        <v>53.84615384615385</v>
      </c>
      <c r="J27" s="16"/>
    </row>
    <row r="28" spans="1:10" ht="32.25" customHeight="1">
      <c r="A28" s="57"/>
      <c r="B28" s="46" t="s">
        <v>56</v>
      </c>
      <c r="C28" s="47" t="s">
        <v>29</v>
      </c>
      <c r="D28" s="47" t="s">
        <v>12</v>
      </c>
      <c r="E28" s="54" t="s">
        <v>72</v>
      </c>
      <c r="F28" s="54" t="s">
        <v>58</v>
      </c>
      <c r="G28" s="122">
        <v>13</v>
      </c>
      <c r="H28" s="122">
        <v>7</v>
      </c>
      <c r="I28" s="152">
        <f t="shared" si="0"/>
        <v>53.84615384615385</v>
      </c>
      <c r="J28" s="16"/>
    </row>
    <row r="29" spans="1:10" ht="29.25" customHeight="1">
      <c r="A29" s="58"/>
      <c r="B29" s="59" t="s">
        <v>32</v>
      </c>
      <c r="C29" s="60" t="s">
        <v>29</v>
      </c>
      <c r="D29" s="60" t="s">
        <v>38</v>
      </c>
      <c r="E29" s="133"/>
      <c r="F29" s="133"/>
      <c r="G29" s="121">
        <f>G33</f>
        <v>34.5</v>
      </c>
      <c r="H29" s="121">
        <f>H33</f>
        <v>0</v>
      </c>
      <c r="I29" s="154">
        <f t="shared" si="0"/>
        <v>0</v>
      </c>
      <c r="J29" s="16"/>
    </row>
    <row r="30" spans="1:10" ht="27.75" customHeight="1">
      <c r="A30" s="57"/>
      <c r="B30" s="46" t="s">
        <v>32</v>
      </c>
      <c r="C30" s="61" t="s">
        <v>29</v>
      </c>
      <c r="D30" s="62" t="s">
        <v>38</v>
      </c>
      <c r="E30" s="103" t="s">
        <v>73</v>
      </c>
      <c r="F30" s="103"/>
      <c r="G30" s="126">
        <f>G31</f>
        <v>34.5</v>
      </c>
      <c r="H30" s="126">
        <f>H31</f>
        <v>0</v>
      </c>
      <c r="I30" s="152">
        <f t="shared" si="0"/>
        <v>0</v>
      </c>
      <c r="J30" s="15"/>
    </row>
    <row r="31" spans="1:10" ht="28.5" customHeight="1">
      <c r="A31" s="57"/>
      <c r="B31" s="46" t="s">
        <v>33</v>
      </c>
      <c r="C31" s="47" t="s">
        <v>29</v>
      </c>
      <c r="D31" s="47" t="s">
        <v>38</v>
      </c>
      <c r="E31" s="54" t="s">
        <v>74</v>
      </c>
      <c r="F31" s="54"/>
      <c r="G31" s="122">
        <f>G33</f>
        <v>34.5</v>
      </c>
      <c r="H31" s="122">
        <f>H33</f>
        <v>0</v>
      </c>
      <c r="I31" s="152">
        <f t="shared" si="0"/>
        <v>0</v>
      </c>
      <c r="J31" s="15"/>
    </row>
    <row r="32" spans="1:10" ht="27.75" customHeight="1">
      <c r="A32" s="57"/>
      <c r="B32" s="46" t="s">
        <v>55</v>
      </c>
      <c r="C32" s="47" t="s">
        <v>29</v>
      </c>
      <c r="D32" s="47" t="s">
        <v>38</v>
      </c>
      <c r="E32" s="54" t="s">
        <v>74</v>
      </c>
      <c r="F32" s="54" t="s">
        <v>57</v>
      </c>
      <c r="G32" s="122">
        <f>G33</f>
        <v>34.5</v>
      </c>
      <c r="H32" s="122">
        <f>H33</f>
        <v>0</v>
      </c>
      <c r="I32" s="152">
        <f t="shared" si="0"/>
        <v>0</v>
      </c>
      <c r="J32" s="16"/>
    </row>
    <row r="33" spans="1:11" ht="28.5" customHeight="1">
      <c r="A33" s="57"/>
      <c r="B33" s="46" t="s">
        <v>143</v>
      </c>
      <c r="C33" s="47" t="s">
        <v>29</v>
      </c>
      <c r="D33" s="47" t="s">
        <v>38</v>
      </c>
      <c r="E33" s="54" t="s">
        <v>74</v>
      </c>
      <c r="F33" s="54" t="s">
        <v>46</v>
      </c>
      <c r="G33" s="122">
        <v>34.5</v>
      </c>
      <c r="H33" s="122">
        <v>0</v>
      </c>
      <c r="I33" s="152">
        <f t="shared" si="0"/>
        <v>0</v>
      </c>
      <c r="J33" s="16"/>
      <c r="K33" s="6"/>
    </row>
    <row r="34" spans="1:10" ht="34.5" customHeight="1">
      <c r="A34" s="63"/>
      <c r="B34" s="64" t="s">
        <v>8</v>
      </c>
      <c r="C34" s="65" t="s">
        <v>29</v>
      </c>
      <c r="D34" s="65" t="s">
        <v>39</v>
      </c>
      <c r="E34" s="55"/>
      <c r="F34" s="55"/>
      <c r="G34" s="124">
        <f>G35+G39</f>
        <v>204.1</v>
      </c>
      <c r="H34" s="124">
        <f>H35+H39</f>
        <v>184.9</v>
      </c>
      <c r="I34" s="154">
        <f t="shared" si="0"/>
        <v>90.59284664380206</v>
      </c>
      <c r="J34" s="16"/>
    </row>
    <row r="35" spans="1:10" ht="30.75" customHeight="1">
      <c r="A35" s="63"/>
      <c r="B35" s="46" t="s">
        <v>32</v>
      </c>
      <c r="C35" s="61" t="s">
        <v>29</v>
      </c>
      <c r="D35" s="62" t="s">
        <v>39</v>
      </c>
      <c r="E35" s="103" t="s">
        <v>73</v>
      </c>
      <c r="F35" s="103"/>
      <c r="G35" s="126">
        <f>G36</f>
        <v>55.5</v>
      </c>
      <c r="H35" s="125">
        <f>H36</f>
        <v>55.5</v>
      </c>
      <c r="I35" s="152">
        <f t="shared" si="0"/>
        <v>100</v>
      </c>
      <c r="J35" s="16"/>
    </row>
    <row r="36" spans="1:10" ht="30" customHeight="1">
      <c r="A36" s="63"/>
      <c r="B36" s="46" t="s">
        <v>33</v>
      </c>
      <c r="C36" s="47" t="s">
        <v>29</v>
      </c>
      <c r="D36" s="47" t="s">
        <v>39</v>
      </c>
      <c r="E36" s="54" t="s">
        <v>74</v>
      </c>
      <c r="F36" s="55"/>
      <c r="G36" s="118">
        <f>G37</f>
        <v>55.5</v>
      </c>
      <c r="H36" s="118">
        <f>H37</f>
        <v>55.5</v>
      </c>
      <c r="I36" s="152">
        <f t="shared" si="0"/>
        <v>100</v>
      </c>
      <c r="J36" s="16"/>
    </row>
    <row r="37" spans="1:10" ht="27.75" customHeight="1">
      <c r="A37" s="63"/>
      <c r="B37" s="46" t="s">
        <v>66</v>
      </c>
      <c r="C37" s="47" t="s">
        <v>29</v>
      </c>
      <c r="D37" s="47" t="s">
        <v>39</v>
      </c>
      <c r="E37" s="54" t="s">
        <v>74</v>
      </c>
      <c r="F37" s="56" t="s">
        <v>54</v>
      </c>
      <c r="G37" s="118">
        <f>G38</f>
        <v>55.5</v>
      </c>
      <c r="H37" s="118">
        <f>H38</f>
        <v>55.5</v>
      </c>
      <c r="I37" s="152">
        <f t="shared" si="0"/>
        <v>100</v>
      </c>
      <c r="J37" s="16"/>
    </row>
    <row r="38" spans="1:10" ht="55.5" customHeight="1">
      <c r="A38" s="63"/>
      <c r="B38" s="46" t="s">
        <v>67</v>
      </c>
      <c r="C38" s="47" t="s">
        <v>29</v>
      </c>
      <c r="D38" s="47" t="s">
        <v>39</v>
      </c>
      <c r="E38" s="56" t="s">
        <v>74</v>
      </c>
      <c r="F38" s="56" t="s">
        <v>161</v>
      </c>
      <c r="G38" s="118">
        <v>55.5</v>
      </c>
      <c r="H38" s="118">
        <v>55.5</v>
      </c>
      <c r="I38" s="152">
        <f t="shared" si="0"/>
        <v>100</v>
      </c>
      <c r="J38" s="18"/>
    </row>
    <row r="39" spans="1:10" ht="54" customHeight="1">
      <c r="A39" s="63"/>
      <c r="B39" s="46" t="s">
        <v>76</v>
      </c>
      <c r="C39" s="49" t="s">
        <v>29</v>
      </c>
      <c r="D39" s="49" t="s">
        <v>39</v>
      </c>
      <c r="E39" s="56" t="s">
        <v>75</v>
      </c>
      <c r="F39" s="52" t="s">
        <v>5</v>
      </c>
      <c r="G39" s="127">
        <f>G40</f>
        <v>148.6</v>
      </c>
      <c r="H39" s="127">
        <f>H40</f>
        <v>129.4</v>
      </c>
      <c r="I39" s="152">
        <f t="shared" si="0"/>
        <v>87.07940780619111</v>
      </c>
      <c r="J39" s="16"/>
    </row>
    <row r="40" spans="1:10" ht="37.5" customHeight="1">
      <c r="A40" s="63"/>
      <c r="B40" s="46" t="s">
        <v>11</v>
      </c>
      <c r="C40" s="47" t="s">
        <v>29</v>
      </c>
      <c r="D40" s="47" t="s">
        <v>39</v>
      </c>
      <c r="E40" s="54" t="s">
        <v>98</v>
      </c>
      <c r="F40" s="54" t="s">
        <v>5</v>
      </c>
      <c r="G40" s="118">
        <f>G43+G46+G49+G52+G41</f>
        <v>148.6</v>
      </c>
      <c r="H40" s="118">
        <f>H43+H46+H49+H52</f>
        <v>129.4</v>
      </c>
      <c r="I40" s="152">
        <f t="shared" si="0"/>
        <v>87.07940780619111</v>
      </c>
      <c r="J40" s="16"/>
    </row>
    <row r="41" spans="1:10" ht="67.5" customHeight="1" hidden="1">
      <c r="A41" s="63"/>
      <c r="B41" s="46"/>
      <c r="C41" s="47"/>
      <c r="D41" s="47"/>
      <c r="E41" s="54"/>
      <c r="F41" s="54"/>
      <c r="G41" s="122"/>
      <c r="H41" s="122">
        <f>H42</f>
        <v>16.2</v>
      </c>
      <c r="I41" s="152" t="e">
        <f t="shared" si="0"/>
        <v>#DIV/0!</v>
      </c>
      <c r="J41" s="18"/>
    </row>
    <row r="42" spans="1:10" ht="33.75" customHeight="1" hidden="1">
      <c r="A42" s="63"/>
      <c r="B42" s="46"/>
      <c r="C42" s="47"/>
      <c r="D42" s="47"/>
      <c r="E42" s="54"/>
      <c r="F42" s="54"/>
      <c r="G42" s="122"/>
      <c r="H42" s="122">
        <f>H43</f>
        <v>16.2</v>
      </c>
      <c r="I42" s="152" t="e">
        <f t="shared" si="0"/>
        <v>#DIV/0!</v>
      </c>
      <c r="J42" s="18"/>
    </row>
    <row r="43" spans="1:10" ht="62.25" customHeight="1">
      <c r="A43" s="63"/>
      <c r="B43" s="46" t="s">
        <v>144</v>
      </c>
      <c r="C43" s="47" t="s">
        <v>29</v>
      </c>
      <c r="D43" s="47" t="s">
        <v>39</v>
      </c>
      <c r="E43" s="54" t="s">
        <v>99</v>
      </c>
      <c r="F43" s="54"/>
      <c r="G43" s="122">
        <f>G44</f>
        <v>16.2</v>
      </c>
      <c r="H43" s="122">
        <f>H44</f>
        <v>16.2</v>
      </c>
      <c r="I43" s="152">
        <f t="shared" si="0"/>
        <v>100</v>
      </c>
      <c r="J43" s="18"/>
    </row>
    <row r="44" spans="1:10" ht="48" customHeight="1">
      <c r="A44" s="63"/>
      <c r="B44" s="46" t="s">
        <v>55</v>
      </c>
      <c r="C44" s="47" t="s">
        <v>29</v>
      </c>
      <c r="D44" s="47" t="s">
        <v>39</v>
      </c>
      <c r="E44" s="54" t="s">
        <v>99</v>
      </c>
      <c r="F44" s="54" t="s">
        <v>57</v>
      </c>
      <c r="G44" s="122">
        <f>G45</f>
        <v>16.2</v>
      </c>
      <c r="H44" s="122">
        <f>H45</f>
        <v>16.2</v>
      </c>
      <c r="I44" s="152">
        <f t="shared" si="0"/>
        <v>100</v>
      </c>
      <c r="J44" s="16"/>
    </row>
    <row r="45" spans="1:10" ht="45.75" customHeight="1">
      <c r="A45" s="63"/>
      <c r="B45" s="46" t="s">
        <v>56</v>
      </c>
      <c r="C45" s="47" t="s">
        <v>29</v>
      </c>
      <c r="D45" s="47" t="s">
        <v>39</v>
      </c>
      <c r="E45" s="54" t="s">
        <v>99</v>
      </c>
      <c r="F45" s="54" t="s">
        <v>58</v>
      </c>
      <c r="G45" s="122">
        <v>16.2</v>
      </c>
      <c r="H45" s="122">
        <v>16.2</v>
      </c>
      <c r="I45" s="152">
        <f t="shared" si="0"/>
        <v>100</v>
      </c>
      <c r="J45" s="16"/>
    </row>
    <row r="46" spans="1:10" ht="46.5" customHeight="1">
      <c r="A46" s="66"/>
      <c r="B46" s="46" t="s">
        <v>101</v>
      </c>
      <c r="C46" s="47" t="s">
        <v>29</v>
      </c>
      <c r="D46" s="47" t="s">
        <v>39</v>
      </c>
      <c r="E46" s="54" t="s">
        <v>100</v>
      </c>
      <c r="F46" s="54"/>
      <c r="G46" s="122">
        <f>G47</f>
        <v>6</v>
      </c>
      <c r="H46" s="122">
        <v>6</v>
      </c>
      <c r="I46" s="152">
        <f t="shared" si="0"/>
        <v>100</v>
      </c>
      <c r="J46" s="18"/>
    </row>
    <row r="47" spans="1:10" ht="47.25" customHeight="1">
      <c r="A47" s="66"/>
      <c r="B47" s="46" t="s">
        <v>66</v>
      </c>
      <c r="C47" s="47" t="s">
        <v>29</v>
      </c>
      <c r="D47" s="47" t="s">
        <v>39</v>
      </c>
      <c r="E47" s="54" t="s">
        <v>100</v>
      </c>
      <c r="F47" s="54" t="s">
        <v>53</v>
      </c>
      <c r="G47" s="122">
        <f>G48</f>
        <v>6</v>
      </c>
      <c r="H47" s="122">
        <f>H48</f>
        <v>6</v>
      </c>
      <c r="I47" s="152">
        <f t="shared" si="0"/>
        <v>100</v>
      </c>
      <c r="J47" s="18"/>
    </row>
    <row r="48" spans="1:10" ht="61.5" customHeight="1">
      <c r="A48" s="66"/>
      <c r="B48" s="46" t="s">
        <v>67</v>
      </c>
      <c r="C48" s="47" t="s">
        <v>29</v>
      </c>
      <c r="D48" s="47" t="s">
        <v>39</v>
      </c>
      <c r="E48" s="54" t="s">
        <v>100</v>
      </c>
      <c r="F48" s="54" t="s">
        <v>54</v>
      </c>
      <c r="G48" s="122">
        <v>6</v>
      </c>
      <c r="H48" s="122">
        <v>6</v>
      </c>
      <c r="I48" s="152">
        <f t="shared" si="0"/>
        <v>100</v>
      </c>
      <c r="J48" s="18"/>
    </row>
    <row r="49" spans="1:10" ht="67.5" customHeight="1">
      <c r="A49" s="66"/>
      <c r="B49" s="46" t="s">
        <v>145</v>
      </c>
      <c r="C49" s="47" t="s">
        <v>29</v>
      </c>
      <c r="D49" s="47" t="s">
        <v>39</v>
      </c>
      <c r="E49" s="54" t="s">
        <v>103</v>
      </c>
      <c r="F49" s="54"/>
      <c r="G49" s="122">
        <f>G50</f>
        <v>66</v>
      </c>
      <c r="H49" s="122">
        <f>H50</f>
        <v>56.8</v>
      </c>
      <c r="I49" s="152">
        <f t="shared" si="0"/>
        <v>86.06060606060606</v>
      </c>
      <c r="J49" s="15"/>
    </row>
    <row r="50" spans="1:10" ht="45" customHeight="1">
      <c r="A50" s="66"/>
      <c r="B50" s="46" t="s">
        <v>66</v>
      </c>
      <c r="C50" s="47" t="s">
        <v>29</v>
      </c>
      <c r="D50" s="47" t="s">
        <v>39</v>
      </c>
      <c r="E50" s="54" t="s">
        <v>103</v>
      </c>
      <c r="F50" s="54" t="s">
        <v>53</v>
      </c>
      <c r="G50" s="122">
        <f>G51</f>
        <v>66</v>
      </c>
      <c r="H50" s="122">
        <f>H51+H53</f>
        <v>56.8</v>
      </c>
      <c r="I50" s="152">
        <f t="shared" si="0"/>
        <v>86.06060606060606</v>
      </c>
      <c r="J50" s="16"/>
    </row>
    <row r="51" spans="1:10" ht="46.5" customHeight="1">
      <c r="A51" s="66"/>
      <c r="B51" s="46" t="s">
        <v>67</v>
      </c>
      <c r="C51" s="47" t="s">
        <v>29</v>
      </c>
      <c r="D51" s="47" t="s">
        <v>39</v>
      </c>
      <c r="E51" s="54" t="s">
        <v>103</v>
      </c>
      <c r="F51" s="54" t="s">
        <v>54</v>
      </c>
      <c r="G51" s="122">
        <v>66</v>
      </c>
      <c r="H51" s="122">
        <v>56.8</v>
      </c>
      <c r="I51" s="152">
        <f t="shared" si="0"/>
        <v>86.06060606060606</v>
      </c>
      <c r="J51" s="16"/>
    </row>
    <row r="52" spans="1:10" ht="64.5" customHeight="1">
      <c r="A52" s="63"/>
      <c r="B52" s="46" t="s">
        <v>105</v>
      </c>
      <c r="C52" s="47" t="s">
        <v>29</v>
      </c>
      <c r="D52" s="47" t="s">
        <v>39</v>
      </c>
      <c r="E52" s="54" t="s">
        <v>102</v>
      </c>
      <c r="F52" s="54"/>
      <c r="G52" s="122">
        <f>G53+G55</f>
        <v>60.4</v>
      </c>
      <c r="H52" s="122">
        <f>H53+H55</f>
        <v>50.4</v>
      </c>
      <c r="I52" s="152">
        <f t="shared" si="0"/>
        <v>83.44370860927152</v>
      </c>
      <c r="J52" s="16"/>
    </row>
    <row r="53" spans="1:10" ht="42" customHeight="1">
      <c r="A53" s="63"/>
      <c r="B53" s="46" t="s">
        <v>66</v>
      </c>
      <c r="C53" s="47" t="s">
        <v>29</v>
      </c>
      <c r="D53" s="47" t="s">
        <v>39</v>
      </c>
      <c r="E53" s="54" t="s">
        <v>102</v>
      </c>
      <c r="F53" s="54" t="s">
        <v>53</v>
      </c>
      <c r="G53" s="122">
        <f>G54</f>
        <v>10</v>
      </c>
      <c r="H53" s="122">
        <v>0</v>
      </c>
      <c r="I53" s="152">
        <f t="shared" si="0"/>
        <v>0</v>
      </c>
      <c r="J53" s="16"/>
    </row>
    <row r="54" spans="1:10" ht="42.75" customHeight="1">
      <c r="A54" s="63"/>
      <c r="B54" s="46" t="s">
        <v>67</v>
      </c>
      <c r="C54" s="47" t="s">
        <v>29</v>
      </c>
      <c r="D54" s="47" t="s">
        <v>39</v>
      </c>
      <c r="E54" s="54" t="s">
        <v>102</v>
      </c>
      <c r="F54" s="54" t="s">
        <v>54</v>
      </c>
      <c r="G54" s="122">
        <v>10</v>
      </c>
      <c r="H54" s="122">
        <v>0</v>
      </c>
      <c r="I54" s="152">
        <f t="shared" si="0"/>
        <v>0</v>
      </c>
      <c r="J54" s="16"/>
    </row>
    <row r="55" spans="1:10" ht="32.25" customHeight="1">
      <c r="A55" s="63"/>
      <c r="B55" s="46" t="s">
        <v>55</v>
      </c>
      <c r="C55" s="47" t="s">
        <v>29</v>
      </c>
      <c r="D55" s="47" t="s">
        <v>39</v>
      </c>
      <c r="E55" s="54" t="s">
        <v>102</v>
      </c>
      <c r="F55" s="54" t="s">
        <v>57</v>
      </c>
      <c r="G55" s="122">
        <f>G56</f>
        <v>50.4</v>
      </c>
      <c r="H55" s="118">
        <f>H56</f>
        <v>50.4</v>
      </c>
      <c r="I55" s="152">
        <f t="shared" si="0"/>
        <v>100</v>
      </c>
      <c r="J55" s="16"/>
    </row>
    <row r="56" spans="1:10" ht="32.25" customHeight="1">
      <c r="A56" s="63"/>
      <c r="B56" s="46" t="s">
        <v>56</v>
      </c>
      <c r="C56" s="47" t="s">
        <v>29</v>
      </c>
      <c r="D56" s="47" t="s">
        <v>39</v>
      </c>
      <c r="E56" s="54" t="s">
        <v>102</v>
      </c>
      <c r="F56" s="54" t="s">
        <v>58</v>
      </c>
      <c r="G56" s="122">
        <v>50.4</v>
      </c>
      <c r="H56" s="118">
        <v>50.4</v>
      </c>
      <c r="I56" s="152">
        <f t="shared" si="0"/>
        <v>100</v>
      </c>
      <c r="J56" s="15"/>
    </row>
    <row r="57" spans="1:10" ht="45.75" customHeight="1">
      <c r="A57" s="63"/>
      <c r="B57" s="67" t="s">
        <v>152</v>
      </c>
      <c r="C57" s="68" t="s">
        <v>29</v>
      </c>
      <c r="D57" s="68" t="s">
        <v>109</v>
      </c>
      <c r="E57" s="134"/>
      <c r="F57" s="134"/>
      <c r="G57" s="121">
        <f aca="true" t="shared" si="1" ref="G57:G63">G58</f>
        <v>348</v>
      </c>
      <c r="H57" s="121">
        <f aca="true" t="shared" si="2" ref="H57:H63">H58</f>
        <v>212.8</v>
      </c>
      <c r="I57" s="154">
        <f t="shared" si="0"/>
        <v>61.14942528735632</v>
      </c>
      <c r="J57" s="16"/>
    </row>
    <row r="58" spans="1:10" ht="36" customHeight="1">
      <c r="A58" s="69"/>
      <c r="B58" s="70" t="s">
        <v>110</v>
      </c>
      <c r="C58" s="62" t="s">
        <v>29</v>
      </c>
      <c r="D58" s="62" t="s">
        <v>90</v>
      </c>
      <c r="E58" s="102"/>
      <c r="F58" s="102"/>
      <c r="G58" s="118">
        <f t="shared" si="1"/>
        <v>348</v>
      </c>
      <c r="H58" s="122">
        <f t="shared" si="2"/>
        <v>212.8</v>
      </c>
      <c r="I58" s="152">
        <f t="shared" si="0"/>
        <v>61.14942528735632</v>
      </c>
      <c r="J58" s="16"/>
    </row>
    <row r="59" spans="1:10" ht="42.75" customHeight="1">
      <c r="A59" s="63"/>
      <c r="B59" s="46" t="s">
        <v>146</v>
      </c>
      <c r="C59" s="47" t="s">
        <v>29</v>
      </c>
      <c r="D59" s="47" t="s">
        <v>90</v>
      </c>
      <c r="E59" s="54" t="s">
        <v>91</v>
      </c>
      <c r="F59" s="54"/>
      <c r="G59" s="122">
        <f t="shared" si="1"/>
        <v>348</v>
      </c>
      <c r="H59" s="122">
        <f t="shared" si="2"/>
        <v>212.8</v>
      </c>
      <c r="I59" s="152">
        <f t="shared" si="0"/>
        <v>61.14942528735632</v>
      </c>
      <c r="J59" s="16"/>
    </row>
    <row r="60" spans="1:10" ht="53.25" customHeight="1">
      <c r="A60" s="63"/>
      <c r="B60" s="46" t="s">
        <v>92</v>
      </c>
      <c r="C60" s="47" t="s">
        <v>29</v>
      </c>
      <c r="D60" s="47" t="s">
        <v>90</v>
      </c>
      <c r="E60" s="54" t="s">
        <v>93</v>
      </c>
      <c r="F60" s="54"/>
      <c r="G60" s="122">
        <f t="shared" si="1"/>
        <v>348</v>
      </c>
      <c r="H60" s="122">
        <f t="shared" si="2"/>
        <v>212.8</v>
      </c>
      <c r="I60" s="152">
        <f t="shared" si="0"/>
        <v>61.14942528735632</v>
      </c>
      <c r="J60" s="16"/>
    </row>
    <row r="61" spans="1:10" ht="103.5" customHeight="1">
      <c r="A61" s="63"/>
      <c r="B61" s="46" t="s">
        <v>94</v>
      </c>
      <c r="C61" s="47" t="s">
        <v>29</v>
      </c>
      <c r="D61" s="47" t="s">
        <v>90</v>
      </c>
      <c r="E61" s="54" t="s">
        <v>95</v>
      </c>
      <c r="F61" s="54"/>
      <c r="G61" s="122">
        <f t="shared" si="1"/>
        <v>348</v>
      </c>
      <c r="H61" s="122">
        <f t="shared" si="2"/>
        <v>212.8</v>
      </c>
      <c r="I61" s="152">
        <f t="shared" si="0"/>
        <v>61.14942528735632</v>
      </c>
      <c r="J61" s="19"/>
    </row>
    <row r="62" spans="1:10" ht="51.75" customHeight="1">
      <c r="A62" s="63"/>
      <c r="B62" s="46" t="s">
        <v>96</v>
      </c>
      <c r="C62" s="47" t="s">
        <v>29</v>
      </c>
      <c r="D62" s="47" t="s">
        <v>90</v>
      </c>
      <c r="E62" s="54" t="s">
        <v>97</v>
      </c>
      <c r="F62" s="54"/>
      <c r="G62" s="122">
        <f t="shared" si="1"/>
        <v>348</v>
      </c>
      <c r="H62" s="122">
        <f t="shared" si="2"/>
        <v>212.8</v>
      </c>
      <c r="I62" s="152">
        <f t="shared" si="0"/>
        <v>61.14942528735632</v>
      </c>
      <c r="J62" s="19"/>
    </row>
    <row r="63" spans="1:10" s="3" customFormat="1" ht="87.75" customHeight="1">
      <c r="A63" s="63"/>
      <c r="B63" s="50" t="s">
        <v>62</v>
      </c>
      <c r="C63" s="47" t="s">
        <v>29</v>
      </c>
      <c r="D63" s="47" t="s">
        <v>90</v>
      </c>
      <c r="E63" s="54" t="s">
        <v>97</v>
      </c>
      <c r="F63" s="54" t="s">
        <v>51</v>
      </c>
      <c r="G63" s="122">
        <f t="shared" si="1"/>
        <v>348</v>
      </c>
      <c r="H63" s="118">
        <f t="shared" si="2"/>
        <v>212.8</v>
      </c>
      <c r="I63" s="152">
        <f t="shared" si="0"/>
        <v>61.14942528735632</v>
      </c>
      <c r="J63" s="20"/>
    </row>
    <row r="64" spans="1:10" ht="36" customHeight="1">
      <c r="A64" s="63"/>
      <c r="B64" s="46" t="s">
        <v>111</v>
      </c>
      <c r="C64" s="47" t="s">
        <v>29</v>
      </c>
      <c r="D64" s="47" t="s">
        <v>90</v>
      </c>
      <c r="E64" s="54" t="s">
        <v>97</v>
      </c>
      <c r="F64" s="54" t="s">
        <v>112</v>
      </c>
      <c r="G64" s="122">
        <v>348</v>
      </c>
      <c r="H64" s="126">
        <v>212.8</v>
      </c>
      <c r="I64" s="152">
        <f t="shared" si="0"/>
        <v>61.14942528735632</v>
      </c>
      <c r="J64" s="20"/>
    </row>
    <row r="65" spans="1:10" ht="45.75" customHeight="1">
      <c r="A65" s="63"/>
      <c r="B65" s="112" t="s">
        <v>151</v>
      </c>
      <c r="C65" s="71" t="s">
        <v>29</v>
      </c>
      <c r="D65" s="71" t="s">
        <v>113</v>
      </c>
      <c r="E65" s="135"/>
      <c r="F65" s="135"/>
      <c r="G65" s="121">
        <f>G66</f>
        <v>133</v>
      </c>
      <c r="H65" s="121">
        <f>H66</f>
        <v>129.2</v>
      </c>
      <c r="I65" s="154">
        <f t="shared" si="0"/>
        <v>97.14285714285712</v>
      </c>
      <c r="J65" s="20"/>
    </row>
    <row r="66" spans="1:10" ht="66" customHeight="1">
      <c r="A66" s="69"/>
      <c r="B66" s="72" t="s">
        <v>69</v>
      </c>
      <c r="C66" s="73" t="s">
        <v>29</v>
      </c>
      <c r="D66" s="73" t="s">
        <v>63</v>
      </c>
      <c r="E66" s="136"/>
      <c r="F66" s="136"/>
      <c r="G66" s="126">
        <f>G67+G72</f>
        <v>133</v>
      </c>
      <c r="H66" s="126">
        <f>H67+H72</f>
        <v>129.2</v>
      </c>
      <c r="I66" s="152">
        <f t="shared" si="0"/>
        <v>97.14285714285712</v>
      </c>
      <c r="J66" s="20"/>
    </row>
    <row r="67" spans="1:10" ht="63.75" customHeight="1">
      <c r="A67" s="63"/>
      <c r="B67" s="74" t="s">
        <v>114</v>
      </c>
      <c r="C67" s="75" t="s">
        <v>29</v>
      </c>
      <c r="D67" s="75" t="s">
        <v>63</v>
      </c>
      <c r="E67" s="137" t="s">
        <v>115</v>
      </c>
      <c r="F67" s="137"/>
      <c r="G67" s="118">
        <f>G68</f>
        <v>2</v>
      </c>
      <c r="H67" s="118">
        <f>H68</f>
        <v>0</v>
      </c>
      <c r="I67" s="152">
        <f t="shared" si="0"/>
        <v>0</v>
      </c>
      <c r="J67" s="20"/>
    </row>
    <row r="68" spans="1:10" ht="29.25" customHeight="1">
      <c r="A68" s="63"/>
      <c r="B68" s="74" t="s">
        <v>116</v>
      </c>
      <c r="C68" s="75" t="s">
        <v>29</v>
      </c>
      <c r="D68" s="75" t="s">
        <v>63</v>
      </c>
      <c r="E68" s="137" t="s">
        <v>117</v>
      </c>
      <c r="F68" s="137"/>
      <c r="G68" s="118">
        <f>G69</f>
        <v>2</v>
      </c>
      <c r="H68" s="118">
        <f>H69</f>
        <v>0</v>
      </c>
      <c r="I68" s="152">
        <f t="shared" si="0"/>
        <v>0</v>
      </c>
      <c r="J68" s="21"/>
    </row>
    <row r="69" spans="1:10" ht="42" customHeight="1">
      <c r="A69" s="63"/>
      <c r="B69" s="74" t="s">
        <v>118</v>
      </c>
      <c r="C69" s="75" t="s">
        <v>29</v>
      </c>
      <c r="D69" s="75" t="s">
        <v>63</v>
      </c>
      <c r="E69" s="137" t="s">
        <v>119</v>
      </c>
      <c r="F69" s="137"/>
      <c r="G69" s="118">
        <f>G70</f>
        <v>2</v>
      </c>
      <c r="H69" s="118">
        <f>H70</f>
        <v>0</v>
      </c>
      <c r="I69" s="152">
        <f t="shared" si="0"/>
        <v>0</v>
      </c>
      <c r="J69" s="21"/>
    </row>
    <row r="70" spans="1:11" ht="41.25" customHeight="1">
      <c r="A70" s="63"/>
      <c r="B70" s="76" t="s">
        <v>153</v>
      </c>
      <c r="C70" s="75" t="s">
        <v>29</v>
      </c>
      <c r="D70" s="75" t="s">
        <v>63</v>
      </c>
      <c r="E70" s="137" t="s">
        <v>119</v>
      </c>
      <c r="F70" s="137" t="s">
        <v>155</v>
      </c>
      <c r="G70" s="118">
        <f>G71</f>
        <v>2</v>
      </c>
      <c r="H70" s="118">
        <f>H71</f>
        <v>0</v>
      </c>
      <c r="I70" s="118">
        <f>I71+I75</f>
        <v>99.38461538461537</v>
      </c>
      <c r="J70" s="16" t="e">
        <f>SUM(#REF!/#REF!*100)</f>
        <v>#REF!</v>
      </c>
      <c r="K70" s="6"/>
    </row>
    <row r="71" spans="1:11" ht="48" customHeight="1">
      <c r="A71" s="63"/>
      <c r="B71" s="77" t="s">
        <v>154</v>
      </c>
      <c r="C71" s="75" t="s">
        <v>29</v>
      </c>
      <c r="D71" s="75" t="s">
        <v>63</v>
      </c>
      <c r="E71" s="137" t="s">
        <v>119</v>
      </c>
      <c r="F71" s="137" t="s">
        <v>156</v>
      </c>
      <c r="G71" s="118">
        <v>2</v>
      </c>
      <c r="H71" s="118">
        <v>0</v>
      </c>
      <c r="I71" s="152">
        <f aca="true" t="shared" si="3" ref="I71:I130">H71*100/G71</f>
        <v>0</v>
      </c>
      <c r="J71" s="16" t="e">
        <f>SUM(#REF!/#REF!*100)</f>
        <v>#REF!</v>
      </c>
      <c r="K71" s="6"/>
    </row>
    <row r="72" spans="1:11" ht="34.5" customHeight="1">
      <c r="A72" s="63"/>
      <c r="B72" s="46" t="s">
        <v>124</v>
      </c>
      <c r="C72" s="75" t="s">
        <v>29</v>
      </c>
      <c r="D72" s="75" t="s">
        <v>63</v>
      </c>
      <c r="E72" s="54" t="s">
        <v>123</v>
      </c>
      <c r="F72" s="137"/>
      <c r="G72" s="118">
        <f>G73+G77</f>
        <v>131</v>
      </c>
      <c r="H72" s="118">
        <f>H73+H77</f>
        <v>129.2</v>
      </c>
      <c r="I72" s="152">
        <f t="shared" si="3"/>
        <v>98.62595419847327</v>
      </c>
      <c r="J72" s="16" t="e">
        <f>SUM(#REF!/#REF!*100)</f>
        <v>#REF!</v>
      </c>
      <c r="K72" s="6"/>
    </row>
    <row r="73" spans="1:11" ht="65.25" customHeight="1">
      <c r="A73" s="63"/>
      <c r="B73" s="46" t="s">
        <v>162</v>
      </c>
      <c r="C73" s="75" t="s">
        <v>29</v>
      </c>
      <c r="D73" s="75" t="s">
        <v>63</v>
      </c>
      <c r="E73" s="54" t="s">
        <v>163</v>
      </c>
      <c r="F73" s="137"/>
      <c r="G73" s="118">
        <f>G74</f>
        <v>130</v>
      </c>
      <c r="H73" s="118">
        <f>H74</f>
        <v>129.2</v>
      </c>
      <c r="I73" s="152">
        <f t="shared" si="3"/>
        <v>99.38461538461537</v>
      </c>
      <c r="J73" s="16"/>
      <c r="K73" s="6"/>
    </row>
    <row r="74" spans="1:11" ht="51.75" customHeight="1">
      <c r="A74" s="63"/>
      <c r="B74" s="46" t="s">
        <v>164</v>
      </c>
      <c r="C74" s="75" t="s">
        <v>29</v>
      </c>
      <c r="D74" s="75" t="s">
        <v>63</v>
      </c>
      <c r="E74" s="54" t="s">
        <v>165</v>
      </c>
      <c r="F74" s="137"/>
      <c r="G74" s="118">
        <f>G75</f>
        <v>130</v>
      </c>
      <c r="H74" s="118">
        <f>H75</f>
        <v>129.2</v>
      </c>
      <c r="I74" s="152">
        <f t="shared" si="3"/>
        <v>99.38461538461537</v>
      </c>
      <c r="J74" s="16" t="e">
        <f>SUM(#REF!/#REF!*100)</f>
        <v>#REF!</v>
      </c>
      <c r="K74" s="6"/>
    </row>
    <row r="75" spans="1:11" ht="45.75" customHeight="1">
      <c r="A75" s="63"/>
      <c r="B75" s="46" t="s">
        <v>66</v>
      </c>
      <c r="C75" s="47" t="s">
        <v>29</v>
      </c>
      <c r="D75" s="47" t="s">
        <v>63</v>
      </c>
      <c r="E75" s="54" t="s">
        <v>165</v>
      </c>
      <c r="F75" s="137" t="s">
        <v>53</v>
      </c>
      <c r="G75" s="118">
        <f>G76</f>
        <v>130</v>
      </c>
      <c r="H75" s="118">
        <f>H76</f>
        <v>129.2</v>
      </c>
      <c r="I75" s="152">
        <f t="shared" si="3"/>
        <v>99.38461538461537</v>
      </c>
      <c r="J75" s="22"/>
      <c r="K75" s="6"/>
    </row>
    <row r="76" spans="1:11" ht="45" customHeight="1">
      <c r="A76" s="63"/>
      <c r="B76" s="46" t="s">
        <v>67</v>
      </c>
      <c r="C76" s="47" t="s">
        <v>29</v>
      </c>
      <c r="D76" s="47" t="s">
        <v>63</v>
      </c>
      <c r="E76" s="54" t="s">
        <v>165</v>
      </c>
      <c r="F76" s="137" t="s">
        <v>54</v>
      </c>
      <c r="G76" s="118">
        <v>130</v>
      </c>
      <c r="H76" s="118">
        <v>129.2</v>
      </c>
      <c r="I76" s="152">
        <f t="shared" si="3"/>
        <v>99.38461538461537</v>
      </c>
      <c r="J76" s="111" t="e">
        <f>I74/#REF!*100</f>
        <v>#REF!</v>
      </c>
      <c r="K76" s="6"/>
    </row>
    <row r="77" spans="1:11" ht="64.5" customHeight="1">
      <c r="A77" s="63"/>
      <c r="B77" s="46" t="s">
        <v>125</v>
      </c>
      <c r="C77" s="47" t="s">
        <v>29</v>
      </c>
      <c r="D77" s="47" t="s">
        <v>63</v>
      </c>
      <c r="E77" s="54" t="s">
        <v>126</v>
      </c>
      <c r="F77" s="54"/>
      <c r="G77" s="122">
        <f>G79</f>
        <v>1</v>
      </c>
      <c r="H77" s="122">
        <f>H79</f>
        <v>0</v>
      </c>
      <c r="I77" s="152">
        <f t="shared" si="3"/>
        <v>0</v>
      </c>
      <c r="J77" s="23">
        <v>100</v>
      </c>
      <c r="K77" s="6"/>
    </row>
    <row r="78" spans="1:10" ht="44.25" customHeight="1">
      <c r="A78" s="63"/>
      <c r="B78" s="46" t="s">
        <v>127</v>
      </c>
      <c r="C78" s="47" t="s">
        <v>29</v>
      </c>
      <c r="D78" s="47" t="s">
        <v>63</v>
      </c>
      <c r="E78" s="54" t="s">
        <v>128</v>
      </c>
      <c r="F78" s="54"/>
      <c r="G78" s="122">
        <f>G79</f>
        <v>1</v>
      </c>
      <c r="H78" s="122">
        <f>H79</f>
        <v>0</v>
      </c>
      <c r="I78" s="152">
        <f t="shared" si="3"/>
        <v>0</v>
      </c>
      <c r="J78" s="23">
        <v>100</v>
      </c>
    </row>
    <row r="79" spans="1:10" ht="45.75" customHeight="1">
      <c r="A79" s="63"/>
      <c r="B79" s="46" t="s">
        <v>66</v>
      </c>
      <c r="C79" s="47" t="s">
        <v>29</v>
      </c>
      <c r="D79" s="47" t="s">
        <v>63</v>
      </c>
      <c r="E79" s="54" t="s">
        <v>128</v>
      </c>
      <c r="F79" s="54" t="s">
        <v>53</v>
      </c>
      <c r="G79" s="122">
        <f>G80</f>
        <v>1</v>
      </c>
      <c r="H79" s="122">
        <f>H80</f>
        <v>0</v>
      </c>
      <c r="I79" s="152">
        <f t="shared" si="3"/>
        <v>0</v>
      </c>
      <c r="J79" s="23">
        <v>100</v>
      </c>
    </row>
    <row r="80" spans="1:10" ht="47.25" customHeight="1">
      <c r="A80" s="63"/>
      <c r="B80" s="46" t="s">
        <v>67</v>
      </c>
      <c r="C80" s="47" t="s">
        <v>29</v>
      </c>
      <c r="D80" s="47" t="s">
        <v>63</v>
      </c>
      <c r="E80" s="54" t="s">
        <v>128</v>
      </c>
      <c r="F80" s="54" t="s">
        <v>54</v>
      </c>
      <c r="G80" s="128">
        <v>1</v>
      </c>
      <c r="H80" s="128">
        <v>0</v>
      </c>
      <c r="I80" s="152">
        <f t="shared" si="3"/>
        <v>0</v>
      </c>
      <c r="J80" s="23">
        <v>100</v>
      </c>
    </row>
    <row r="81" spans="1:10" ht="33" customHeight="1">
      <c r="A81" s="63"/>
      <c r="B81" s="78" t="s">
        <v>30</v>
      </c>
      <c r="C81" s="79" t="s">
        <v>29</v>
      </c>
      <c r="D81" s="79" t="s">
        <v>31</v>
      </c>
      <c r="E81" s="138"/>
      <c r="F81" s="138"/>
      <c r="G81" s="124">
        <f>G82+G95</f>
        <v>2412.8</v>
      </c>
      <c r="H81" s="124">
        <f>H82+H95</f>
        <v>1330.1</v>
      </c>
      <c r="I81" s="154">
        <f t="shared" si="3"/>
        <v>55.12682360742705</v>
      </c>
      <c r="J81" s="23">
        <v>100</v>
      </c>
    </row>
    <row r="82" spans="1:10" s="5" customFormat="1" ht="42" customHeight="1">
      <c r="A82" s="63"/>
      <c r="B82" s="80" t="s">
        <v>48</v>
      </c>
      <c r="C82" s="81">
        <v>903</v>
      </c>
      <c r="D82" s="106" t="s">
        <v>49</v>
      </c>
      <c r="E82" s="139"/>
      <c r="F82" s="140"/>
      <c r="G82" s="121">
        <f>G83+G87</f>
        <v>2062.8</v>
      </c>
      <c r="H82" s="121">
        <f>H83+H87</f>
        <v>1330.1</v>
      </c>
      <c r="I82" s="154">
        <f t="shared" si="3"/>
        <v>64.48031801434942</v>
      </c>
      <c r="J82" s="23">
        <v>100</v>
      </c>
    </row>
    <row r="83" spans="1:10" s="5" customFormat="1" ht="35.25" customHeight="1">
      <c r="A83" s="57"/>
      <c r="B83" s="48" t="s">
        <v>36</v>
      </c>
      <c r="C83" s="47" t="s">
        <v>29</v>
      </c>
      <c r="D83" s="47" t="s">
        <v>49</v>
      </c>
      <c r="E83" s="54" t="s">
        <v>78</v>
      </c>
      <c r="F83" s="54"/>
      <c r="G83" s="122">
        <f>G84</f>
        <v>482</v>
      </c>
      <c r="H83" s="122">
        <f>H84</f>
        <v>440.1</v>
      </c>
      <c r="I83" s="152">
        <f t="shared" si="3"/>
        <v>91.30705394190872</v>
      </c>
      <c r="J83" s="23">
        <v>100</v>
      </c>
    </row>
    <row r="84" spans="1:10" s="5" customFormat="1" ht="68.25" customHeight="1">
      <c r="A84" s="82"/>
      <c r="B84" s="70" t="s">
        <v>147</v>
      </c>
      <c r="C84" s="49" t="s">
        <v>29</v>
      </c>
      <c r="D84" s="49" t="s">
        <v>49</v>
      </c>
      <c r="E84" s="56" t="s">
        <v>129</v>
      </c>
      <c r="F84" s="56"/>
      <c r="G84" s="122">
        <f>G85</f>
        <v>482</v>
      </c>
      <c r="H84" s="122">
        <f>H85</f>
        <v>440.1</v>
      </c>
      <c r="I84" s="152">
        <f t="shared" si="3"/>
        <v>91.30705394190872</v>
      </c>
      <c r="J84" s="24"/>
    </row>
    <row r="85" spans="1:10" s="5" customFormat="1" ht="44.25" customHeight="1">
      <c r="A85" s="43"/>
      <c r="B85" s="46" t="s">
        <v>66</v>
      </c>
      <c r="C85" s="47" t="s">
        <v>29</v>
      </c>
      <c r="D85" s="47" t="s">
        <v>49</v>
      </c>
      <c r="E85" s="54" t="s">
        <v>129</v>
      </c>
      <c r="F85" s="54" t="s">
        <v>53</v>
      </c>
      <c r="G85" s="122">
        <f>G86</f>
        <v>482</v>
      </c>
      <c r="H85" s="122">
        <f>H86</f>
        <v>440.1</v>
      </c>
      <c r="I85" s="118">
        <f>I86</f>
        <v>91.30705394190872</v>
      </c>
      <c r="J85" s="24"/>
    </row>
    <row r="86" spans="1:10" s="5" customFormat="1" ht="49.5" customHeight="1">
      <c r="A86" s="57"/>
      <c r="B86" s="46" t="s">
        <v>67</v>
      </c>
      <c r="C86" s="47" t="s">
        <v>29</v>
      </c>
      <c r="D86" s="47" t="s">
        <v>49</v>
      </c>
      <c r="E86" s="54" t="s">
        <v>129</v>
      </c>
      <c r="F86" s="54" t="s">
        <v>54</v>
      </c>
      <c r="G86" s="122">
        <v>482</v>
      </c>
      <c r="H86" s="122">
        <v>440.1</v>
      </c>
      <c r="I86" s="152">
        <f t="shared" si="3"/>
        <v>91.30705394190872</v>
      </c>
      <c r="J86" s="24"/>
    </row>
    <row r="87" spans="1:10" s="5" customFormat="1" ht="34.5" customHeight="1">
      <c r="A87" s="63"/>
      <c r="B87" s="46" t="s">
        <v>124</v>
      </c>
      <c r="C87" s="75" t="s">
        <v>29</v>
      </c>
      <c r="D87" s="75" t="s">
        <v>49</v>
      </c>
      <c r="E87" s="137" t="s">
        <v>123</v>
      </c>
      <c r="F87" s="140"/>
      <c r="G87" s="122">
        <f>G88</f>
        <v>1580.8</v>
      </c>
      <c r="H87" s="122">
        <f>H88</f>
        <v>890</v>
      </c>
      <c r="I87" s="152">
        <f t="shared" si="3"/>
        <v>56.300607287449395</v>
      </c>
      <c r="J87" s="24"/>
    </row>
    <row r="88" spans="1:10" s="5" customFormat="1" ht="70.5" customHeight="1">
      <c r="A88" s="63"/>
      <c r="B88" s="83" t="s">
        <v>148</v>
      </c>
      <c r="C88" s="84">
        <v>903</v>
      </c>
      <c r="D88" s="107" t="s">
        <v>49</v>
      </c>
      <c r="E88" s="54" t="s">
        <v>130</v>
      </c>
      <c r="F88" s="150"/>
      <c r="G88" s="119">
        <f>G89+G92</f>
        <v>1580.8</v>
      </c>
      <c r="H88" s="119">
        <f>H89+H92</f>
        <v>890</v>
      </c>
      <c r="I88" s="152">
        <f t="shared" si="3"/>
        <v>56.300607287449395</v>
      </c>
      <c r="J88" s="24"/>
    </row>
    <row r="89" spans="1:10" s="5" customFormat="1" ht="78.75" customHeight="1">
      <c r="A89" s="63"/>
      <c r="B89" s="83" t="s">
        <v>131</v>
      </c>
      <c r="C89" s="84">
        <v>903</v>
      </c>
      <c r="D89" s="107" t="s">
        <v>49</v>
      </c>
      <c r="E89" s="54" t="s">
        <v>132</v>
      </c>
      <c r="F89" s="150"/>
      <c r="G89" s="119">
        <f>G90</f>
        <v>1550.8</v>
      </c>
      <c r="H89" s="119">
        <f>H90</f>
        <v>890</v>
      </c>
      <c r="I89" s="152">
        <f t="shared" si="3"/>
        <v>57.38973433066804</v>
      </c>
      <c r="J89" s="24"/>
    </row>
    <row r="90" spans="1:10" s="5" customFormat="1" ht="45" customHeight="1">
      <c r="A90" s="63"/>
      <c r="B90" s="46" t="s">
        <v>66</v>
      </c>
      <c r="C90" s="84">
        <v>903</v>
      </c>
      <c r="D90" s="107" t="s">
        <v>49</v>
      </c>
      <c r="E90" s="54" t="s">
        <v>132</v>
      </c>
      <c r="F90" s="141">
        <v>200</v>
      </c>
      <c r="G90" s="119">
        <f>G91</f>
        <v>1550.8</v>
      </c>
      <c r="H90" s="119">
        <f>H91</f>
        <v>890</v>
      </c>
      <c r="I90" s="152">
        <f t="shared" si="3"/>
        <v>57.38973433066804</v>
      </c>
      <c r="J90" s="24"/>
    </row>
    <row r="91" spans="1:10" s="5" customFormat="1" ht="48.75" customHeight="1">
      <c r="A91" s="63"/>
      <c r="B91" s="46" t="s">
        <v>67</v>
      </c>
      <c r="C91" s="84">
        <v>903</v>
      </c>
      <c r="D91" s="107" t="s">
        <v>49</v>
      </c>
      <c r="E91" s="54" t="s">
        <v>132</v>
      </c>
      <c r="F91" s="141">
        <v>240</v>
      </c>
      <c r="G91" s="120">
        <v>1550.8</v>
      </c>
      <c r="H91" s="120">
        <v>890</v>
      </c>
      <c r="I91" s="152">
        <f t="shared" si="3"/>
        <v>57.38973433066804</v>
      </c>
      <c r="J91" s="24"/>
    </row>
    <row r="92" spans="1:10" s="5" customFormat="1" ht="63" customHeight="1">
      <c r="A92" s="63"/>
      <c r="B92" s="83" t="s">
        <v>176</v>
      </c>
      <c r="C92" s="84">
        <v>903</v>
      </c>
      <c r="D92" s="107" t="s">
        <v>49</v>
      </c>
      <c r="E92" s="54" t="s">
        <v>177</v>
      </c>
      <c r="F92" s="150"/>
      <c r="G92" s="119">
        <f>G93</f>
        <v>30</v>
      </c>
      <c r="H92" s="119">
        <f>H93</f>
        <v>0</v>
      </c>
      <c r="I92" s="152">
        <f t="shared" si="3"/>
        <v>0</v>
      </c>
      <c r="J92" s="21"/>
    </row>
    <row r="93" spans="1:10" s="5" customFormat="1" ht="45.75" customHeight="1">
      <c r="A93" s="63"/>
      <c r="B93" s="46" t="s">
        <v>66</v>
      </c>
      <c r="C93" s="84">
        <v>903</v>
      </c>
      <c r="D93" s="107" t="s">
        <v>49</v>
      </c>
      <c r="E93" s="54" t="s">
        <v>177</v>
      </c>
      <c r="F93" s="141">
        <v>200</v>
      </c>
      <c r="G93" s="119">
        <f>G94</f>
        <v>30</v>
      </c>
      <c r="H93" s="119">
        <f>H94</f>
        <v>0</v>
      </c>
      <c r="I93" s="152">
        <f t="shared" si="3"/>
        <v>0</v>
      </c>
      <c r="J93" s="21"/>
    </row>
    <row r="94" spans="1:10" s="5" customFormat="1" ht="51" customHeight="1">
      <c r="A94" s="63"/>
      <c r="B94" s="46" t="s">
        <v>67</v>
      </c>
      <c r="C94" s="84">
        <v>903</v>
      </c>
      <c r="D94" s="107" t="s">
        <v>49</v>
      </c>
      <c r="E94" s="54" t="s">
        <v>177</v>
      </c>
      <c r="F94" s="141">
        <v>240</v>
      </c>
      <c r="G94" s="120">
        <v>30</v>
      </c>
      <c r="H94" s="120">
        <v>0</v>
      </c>
      <c r="I94" s="152">
        <f t="shared" si="3"/>
        <v>0</v>
      </c>
      <c r="J94" s="21"/>
    </row>
    <row r="95" spans="1:10" s="5" customFormat="1" ht="33" customHeight="1">
      <c r="A95" s="63"/>
      <c r="B95" s="85" t="s">
        <v>106</v>
      </c>
      <c r="C95" s="86" t="s">
        <v>29</v>
      </c>
      <c r="D95" s="86" t="s">
        <v>107</v>
      </c>
      <c r="E95" s="103"/>
      <c r="F95" s="103"/>
      <c r="G95" s="155">
        <f>G96</f>
        <v>350</v>
      </c>
      <c r="H95" s="155">
        <f>H96</f>
        <v>0</v>
      </c>
      <c r="I95" s="154">
        <f t="shared" si="3"/>
        <v>0</v>
      </c>
      <c r="J95" s="21"/>
    </row>
    <row r="96" spans="1:10" s="5" customFormat="1" ht="45.75" customHeight="1" thickBot="1">
      <c r="A96" s="63"/>
      <c r="B96" s="87" t="s">
        <v>76</v>
      </c>
      <c r="C96" s="84">
        <v>903</v>
      </c>
      <c r="D96" s="107" t="s">
        <v>107</v>
      </c>
      <c r="E96" s="142" t="s">
        <v>75</v>
      </c>
      <c r="F96" s="141"/>
      <c r="G96" s="120">
        <f>G97</f>
        <v>350</v>
      </c>
      <c r="H96" s="120">
        <f>H97</f>
        <v>0</v>
      </c>
      <c r="I96" s="152">
        <f t="shared" si="3"/>
        <v>0</v>
      </c>
      <c r="J96" s="21"/>
    </row>
    <row r="97" spans="1:10" s="5" customFormat="1" ht="32.25" customHeight="1" thickBot="1">
      <c r="A97" s="88"/>
      <c r="B97" s="89" t="s">
        <v>11</v>
      </c>
      <c r="C97" s="90">
        <v>903</v>
      </c>
      <c r="D97" s="107" t="s">
        <v>107</v>
      </c>
      <c r="E97" s="142" t="s">
        <v>98</v>
      </c>
      <c r="F97" s="141"/>
      <c r="G97" s="120">
        <v>350</v>
      </c>
      <c r="H97" s="120">
        <f>H98</f>
        <v>0</v>
      </c>
      <c r="I97" s="152">
        <f t="shared" si="3"/>
        <v>0</v>
      </c>
      <c r="J97" s="21"/>
    </row>
    <row r="98" spans="1:10" s="5" customFormat="1" ht="64.5" customHeight="1">
      <c r="A98" s="63"/>
      <c r="B98" s="46" t="s">
        <v>105</v>
      </c>
      <c r="C98" s="47" t="s">
        <v>29</v>
      </c>
      <c r="D98" s="47" t="s">
        <v>107</v>
      </c>
      <c r="E98" s="54" t="s">
        <v>102</v>
      </c>
      <c r="F98" s="54"/>
      <c r="G98" s="127">
        <f>G99</f>
        <v>350</v>
      </c>
      <c r="H98" s="127">
        <f>H99</f>
        <v>0</v>
      </c>
      <c r="I98" s="152">
        <f t="shared" si="3"/>
        <v>0</v>
      </c>
      <c r="J98" s="21"/>
    </row>
    <row r="99" spans="1:10" s="5" customFormat="1" ht="44.25" customHeight="1">
      <c r="A99" s="63"/>
      <c r="B99" s="46" t="s">
        <v>66</v>
      </c>
      <c r="C99" s="47" t="s">
        <v>29</v>
      </c>
      <c r="D99" s="47" t="s">
        <v>107</v>
      </c>
      <c r="E99" s="54" t="s">
        <v>102</v>
      </c>
      <c r="F99" s="54" t="s">
        <v>53</v>
      </c>
      <c r="G99" s="118">
        <f>G100</f>
        <v>350</v>
      </c>
      <c r="H99" s="118">
        <f>H100</f>
        <v>0</v>
      </c>
      <c r="I99" s="152">
        <f t="shared" si="3"/>
        <v>0</v>
      </c>
      <c r="J99" s="21"/>
    </row>
    <row r="100" spans="1:10" s="5" customFormat="1" ht="46.5" customHeight="1">
      <c r="A100" s="63"/>
      <c r="B100" s="46" t="s">
        <v>67</v>
      </c>
      <c r="C100" s="47" t="s">
        <v>29</v>
      </c>
      <c r="D100" s="47" t="s">
        <v>107</v>
      </c>
      <c r="E100" s="54" t="s">
        <v>102</v>
      </c>
      <c r="F100" s="54" t="s">
        <v>54</v>
      </c>
      <c r="G100" s="122">
        <v>350</v>
      </c>
      <c r="H100" s="122">
        <v>0</v>
      </c>
      <c r="I100" s="152">
        <f t="shared" si="3"/>
        <v>0</v>
      </c>
      <c r="J100" s="21"/>
    </row>
    <row r="101" spans="1:10" s="5" customFormat="1" ht="45.75" customHeight="1">
      <c r="A101" s="63"/>
      <c r="B101" s="91" t="s">
        <v>18</v>
      </c>
      <c r="C101" s="92" t="s">
        <v>29</v>
      </c>
      <c r="D101" s="92" t="s">
        <v>17</v>
      </c>
      <c r="E101" s="143"/>
      <c r="F101" s="143"/>
      <c r="G101" s="121">
        <f>G102+G107+G131</f>
        <v>1764.9</v>
      </c>
      <c r="H101" s="121">
        <f>H102+H107+H131</f>
        <v>1170.8</v>
      </c>
      <c r="I101" s="154">
        <f t="shared" si="3"/>
        <v>66.3380361493569</v>
      </c>
      <c r="J101" s="21"/>
    </row>
    <row r="102" spans="1:10" s="5" customFormat="1" ht="29.25" customHeight="1">
      <c r="A102" s="63"/>
      <c r="B102" s="85" t="s">
        <v>20</v>
      </c>
      <c r="C102" s="71" t="s">
        <v>29</v>
      </c>
      <c r="D102" s="71" t="s">
        <v>19</v>
      </c>
      <c r="E102" s="135"/>
      <c r="F102" s="135"/>
      <c r="G102" s="125">
        <f>G103</f>
        <v>45</v>
      </c>
      <c r="H102" s="125">
        <f>H103</f>
        <v>44</v>
      </c>
      <c r="I102" s="154">
        <f t="shared" si="3"/>
        <v>97.77777777777777</v>
      </c>
      <c r="J102" s="21"/>
    </row>
    <row r="103" spans="1:10" ht="28.5" customHeight="1">
      <c r="A103" s="63"/>
      <c r="B103" s="93" t="s">
        <v>59</v>
      </c>
      <c r="C103" s="47" t="s">
        <v>29</v>
      </c>
      <c r="D103" s="47" t="s">
        <v>19</v>
      </c>
      <c r="E103" s="54" t="s">
        <v>77</v>
      </c>
      <c r="F103" s="54"/>
      <c r="G103" s="122">
        <f>G104</f>
        <v>45</v>
      </c>
      <c r="H103" s="122">
        <f>H104</f>
        <v>44</v>
      </c>
      <c r="I103" s="152">
        <f t="shared" si="3"/>
        <v>97.77777777777777</v>
      </c>
      <c r="J103" s="21"/>
    </row>
    <row r="104" spans="1:10" ht="26.25" customHeight="1">
      <c r="A104" s="63"/>
      <c r="B104" s="93" t="s">
        <v>120</v>
      </c>
      <c r="C104" s="47" t="s">
        <v>29</v>
      </c>
      <c r="D104" s="47" t="s">
        <v>19</v>
      </c>
      <c r="E104" s="54" t="s">
        <v>121</v>
      </c>
      <c r="F104" s="54"/>
      <c r="G104" s="122">
        <f>G105</f>
        <v>45</v>
      </c>
      <c r="H104" s="122">
        <f>H105</f>
        <v>44</v>
      </c>
      <c r="I104" s="152">
        <f t="shared" si="3"/>
        <v>97.77777777777777</v>
      </c>
      <c r="J104" s="21"/>
    </row>
    <row r="105" spans="1:10" ht="48" customHeight="1">
      <c r="A105" s="63"/>
      <c r="B105" s="46" t="s">
        <v>66</v>
      </c>
      <c r="C105" s="47" t="s">
        <v>29</v>
      </c>
      <c r="D105" s="47" t="s">
        <v>19</v>
      </c>
      <c r="E105" s="54" t="s">
        <v>121</v>
      </c>
      <c r="F105" s="54" t="s">
        <v>53</v>
      </c>
      <c r="G105" s="122">
        <f>G106</f>
        <v>45</v>
      </c>
      <c r="H105" s="122">
        <f>H106</f>
        <v>44</v>
      </c>
      <c r="I105" s="152">
        <f t="shared" si="3"/>
        <v>97.77777777777777</v>
      </c>
      <c r="J105" s="21"/>
    </row>
    <row r="106" spans="1:10" ht="42.75" customHeight="1">
      <c r="A106" s="63"/>
      <c r="B106" s="46" t="s">
        <v>67</v>
      </c>
      <c r="C106" s="47" t="s">
        <v>29</v>
      </c>
      <c r="D106" s="47" t="s">
        <v>19</v>
      </c>
      <c r="E106" s="54" t="s">
        <v>121</v>
      </c>
      <c r="F106" s="54" t="s">
        <v>54</v>
      </c>
      <c r="G106" s="122">
        <v>45</v>
      </c>
      <c r="H106" s="122">
        <v>44</v>
      </c>
      <c r="I106" s="152">
        <f t="shared" si="3"/>
        <v>97.77777777777777</v>
      </c>
      <c r="J106" s="21"/>
    </row>
    <row r="107" spans="1:10" ht="33.75" customHeight="1">
      <c r="A107" s="63"/>
      <c r="B107" s="44" t="s">
        <v>22</v>
      </c>
      <c r="C107" s="47" t="s">
        <v>29</v>
      </c>
      <c r="D107" s="47" t="s">
        <v>21</v>
      </c>
      <c r="E107" s="54"/>
      <c r="F107" s="54"/>
      <c r="G107" s="121">
        <f>G109+G112+G127</f>
        <v>864</v>
      </c>
      <c r="H107" s="121">
        <f>H109+H112+H126</f>
        <v>669.9</v>
      </c>
      <c r="I107" s="154">
        <f t="shared" si="3"/>
        <v>77.53472222222223</v>
      </c>
      <c r="J107" s="21"/>
    </row>
    <row r="108" spans="1:10" ht="29.25" customHeight="1">
      <c r="A108" s="63"/>
      <c r="B108" s="93" t="s">
        <v>133</v>
      </c>
      <c r="C108" s="47" t="s">
        <v>29</v>
      </c>
      <c r="D108" s="47" t="s">
        <v>21</v>
      </c>
      <c r="E108" s="54" t="s">
        <v>134</v>
      </c>
      <c r="F108" s="54"/>
      <c r="G108" s="122">
        <f>G109</f>
        <v>37</v>
      </c>
      <c r="H108" s="122">
        <f>H109</f>
        <v>4.1</v>
      </c>
      <c r="I108" s="152">
        <f t="shared" si="3"/>
        <v>11.081081081081079</v>
      </c>
      <c r="J108" s="21"/>
    </row>
    <row r="109" spans="1:10" ht="29.25" customHeight="1">
      <c r="A109" s="63"/>
      <c r="B109" s="93" t="s">
        <v>135</v>
      </c>
      <c r="C109" s="47" t="s">
        <v>29</v>
      </c>
      <c r="D109" s="47" t="s">
        <v>21</v>
      </c>
      <c r="E109" s="54" t="s">
        <v>136</v>
      </c>
      <c r="F109" s="54"/>
      <c r="G109" s="122">
        <f>G110</f>
        <v>37</v>
      </c>
      <c r="H109" s="122">
        <f>H110</f>
        <v>4.1</v>
      </c>
      <c r="I109" s="152">
        <f t="shared" si="3"/>
        <v>11.081081081081079</v>
      </c>
      <c r="J109" s="21"/>
    </row>
    <row r="110" spans="1:10" ht="46.5" customHeight="1">
      <c r="A110" s="63"/>
      <c r="B110" s="93" t="s">
        <v>66</v>
      </c>
      <c r="C110" s="47" t="s">
        <v>29</v>
      </c>
      <c r="D110" s="47" t="s">
        <v>21</v>
      </c>
      <c r="E110" s="54" t="s">
        <v>136</v>
      </c>
      <c r="F110" s="54" t="s">
        <v>53</v>
      </c>
      <c r="G110" s="122">
        <f>G111</f>
        <v>37</v>
      </c>
      <c r="H110" s="122">
        <f>H111</f>
        <v>4.1</v>
      </c>
      <c r="I110" s="152">
        <f t="shared" si="3"/>
        <v>11.081081081081079</v>
      </c>
      <c r="J110" s="21"/>
    </row>
    <row r="111" spans="1:10" ht="51.75" customHeight="1">
      <c r="A111" s="63"/>
      <c r="B111" s="93" t="s">
        <v>67</v>
      </c>
      <c r="C111" s="47" t="s">
        <v>29</v>
      </c>
      <c r="D111" s="47" t="s">
        <v>21</v>
      </c>
      <c r="E111" s="54" t="s">
        <v>136</v>
      </c>
      <c r="F111" s="54" t="s">
        <v>54</v>
      </c>
      <c r="G111" s="122">
        <v>37</v>
      </c>
      <c r="H111" s="122">
        <v>4.1</v>
      </c>
      <c r="I111" s="152">
        <f t="shared" si="3"/>
        <v>11.081081081081079</v>
      </c>
      <c r="J111" s="21"/>
    </row>
    <row r="112" spans="1:10" ht="32.25" customHeight="1">
      <c r="A112" s="63"/>
      <c r="B112" s="46" t="s">
        <v>124</v>
      </c>
      <c r="C112" s="75" t="s">
        <v>29</v>
      </c>
      <c r="D112" s="75" t="s">
        <v>21</v>
      </c>
      <c r="E112" s="137" t="s">
        <v>123</v>
      </c>
      <c r="F112" s="54"/>
      <c r="G112" s="122">
        <f>G113+G117</f>
        <v>727</v>
      </c>
      <c r="H112" s="122">
        <f>H113+H117</f>
        <v>595.8</v>
      </c>
      <c r="I112" s="152">
        <f t="shared" si="3"/>
        <v>81.9532324621733</v>
      </c>
      <c r="J112" s="21"/>
    </row>
    <row r="113" spans="1:10" ht="50.25" customHeight="1">
      <c r="A113" s="63"/>
      <c r="B113" s="83" t="s">
        <v>178</v>
      </c>
      <c r="C113" s="75" t="s">
        <v>29</v>
      </c>
      <c r="D113" s="75" t="s">
        <v>21</v>
      </c>
      <c r="E113" s="137" t="s">
        <v>179</v>
      </c>
      <c r="F113" s="54"/>
      <c r="G113" s="122">
        <f>G114</f>
        <v>630</v>
      </c>
      <c r="H113" s="122">
        <f>H114</f>
        <v>584.8</v>
      </c>
      <c r="I113" s="152">
        <f t="shared" si="3"/>
        <v>92.82539682539681</v>
      </c>
      <c r="J113" s="21"/>
    </row>
    <row r="114" spans="1:10" ht="49.5" customHeight="1">
      <c r="A114" s="63"/>
      <c r="B114" s="83" t="s">
        <v>180</v>
      </c>
      <c r="C114" s="75" t="s">
        <v>29</v>
      </c>
      <c r="D114" s="75" t="s">
        <v>21</v>
      </c>
      <c r="E114" s="137" t="s">
        <v>181</v>
      </c>
      <c r="F114" s="54"/>
      <c r="G114" s="122">
        <f>G115</f>
        <v>630</v>
      </c>
      <c r="H114" s="122">
        <f>H115</f>
        <v>584.8</v>
      </c>
      <c r="I114" s="152">
        <f t="shared" si="3"/>
        <v>92.82539682539681</v>
      </c>
      <c r="J114" s="21"/>
    </row>
    <row r="115" spans="1:10" ht="47.25" customHeight="1">
      <c r="A115" s="63"/>
      <c r="B115" s="83" t="s">
        <v>66</v>
      </c>
      <c r="C115" s="47" t="s">
        <v>29</v>
      </c>
      <c r="D115" s="47" t="s">
        <v>21</v>
      </c>
      <c r="E115" s="137" t="s">
        <v>181</v>
      </c>
      <c r="F115" s="54" t="s">
        <v>53</v>
      </c>
      <c r="G115" s="122">
        <f>G116</f>
        <v>630</v>
      </c>
      <c r="H115" s="122">
        <f>H116</f>
        <v>584.8</v>
      </c>
      <c r="I115" s="152">
        <f t="shared" si="3"/>
        <v>92.82539682539681</v>
      </c>
      <c r="J115" s="21"/>
    </row>
    <row r="116" spans="1:10" ht="43.5" customHeight="1">
      <c r="A116" s="63"/>
      <c r="B116" s="83" t="s">
        <v>67</v>
      </c>
      <c r="C116" s="47" t="s">
        <v>29</v>
      </c>
      <c r="D116" s="47" t="s">
        <v>21</v>
      </c>
      <c r="E116" s="137" t="s">
        <v>181</v>
      </c>
      <c r="F116" s="54" t="s">
        <v>54</v>
      </c>
      <c r="G116" s="122">
        <v>630</v>
      </c>
      <c r="H116" s="122">
        <v>584.8</v>
      </c>
      <c r="I116" s="152">
        <f t="shared" si="3"/>
        <v>92.82539682539681</v>
      </c>
      <c r="J116" s="21"/>
    </row>
    <row r="117" spans="1:10" ht="82.5" customHeight="1">
      <c r="A117" s="63"/>
      <c r="B117" s="46" t="s">
        <v>149</v>
      </c>
      <c r="C117" s="47" t="s">
        <v>29</v>
      </c>
      <c r="D117" s="47" t="s">
        <v>21</v>
      </c>
      <c r="E117" s="54" t="s">
        <v>137</v>
      </c>
      <c r="F117" s="54"/>
      <c r="G117" s="122">
        <f>G118+G121+G124</f>
        <v>97</v>
      </c>
      <c r="H117" s="122">
        <f>H120+H123+H118</f>
        <v>11</v>
      </c>
      <c r="I117" s="152">
        <f t="shared" si="3"/>
        <v>11.34020618556701</v>
      </c>
      <c r="J117" s="21"/>
    </row>
    <row r="118" spans="1:10" ht="45" customHeight="1">
      <c r="A118" s="63"/>
      <c r="B118" s="46" t="s">
        <v>166</v>
      </c>
      <c r="C118" s="47" t="s">
        <v>29</v>
      </c>
      <c r="D118" s="47" t="s">
        <v>21</v>
      </c>
      <c r="E118" s="54" t="s">
        <v>167</v>
      </c>
      <c r="F118" s="54"/>
      <c r="G118" s="122">
        <f>G119</f>
        <v>12</v>
      </c>
      <c r="H118" s="122">
        <f>H119</f>
        <v>0</v>
      </c>
      <c r="I118" s="152">
        <f t="shared" si="3"/>
        <v>0</v>
      </c>
      <c r="J118" s="21"/>
    </row>
    <row r="119" spans="1:10" ht="50.25" customHeight="1">
      <c r="A119" s="63"/>
      <c r="B119" s="46" t="s">
        <v>66</v>
      </c>
      <c r="C119" s="47" t="s">
        <v>29</v>
      </c>
      <c r="D119" s="47" t="s">
        <v>21</v>
      </c>
      <c r="E119" s="54" t="s">
        <v>167</v>
      </c>
      <c r="F119" s="54" t="s">
        <v>53</v>
      </c>
      <c r="G119" s="122">
        <f>G120</f>
        <v>12</v>
      </c>
      <c r="H119" s="122">
        <v>0</v>
      </c>
      <c r="I119" s="152">
        <f t="shared" si="3"/>
        <v>0</v>
      </c>
      <c r="J119" s="21"/>
    </row>
    <row r="120" spans="1:10" ht="28.5" customHeight="1">
      <c r="A120" s="63"/>
      <c r="B120" s="46" t="s">
        <v>67</v>
      </c>
      <c r="C120" s="47" t="s">
        <v>29</v>
      </c>
      <c r="D120" s="47" t="s">
        <v>21</v>
      </c>
      <c r="E120" s="54" t="s">
        <v>167</v>
      </c>
      <c r="F120" s="54" t="s">
        <v>54</v>
      </c>
      <c r="G120" s="122">
        <v>12</v>
      </c>
      <c r="H120" s="122">
        <v>0</v>
      </c>
      <c r="I120" s="152">
        <f t="shared" si="3"/>
        <v>0</v>
      </c>
      <c r="J120" s="21"/>
    </row>
    <row r="121" spans="1:10" ht="45.75" customHeight="1">
      <c r="A121" s="57"/>
      <c r="B121" s="46" t="s">
        <v>138</v>
      </c>
      <c r="C121" s="47" t="s">
        <v>29</v>
      </c>
      <c r="D121" s="47" t="s">
        <v>21</v>
      </c>
      <c r="E121" s="54" t="s">
        <v>139</v>
      </c>
      <c r="F121" s="54"/>
      <c r="G121" s="122">
        <f>G122</f>
        <v>15</v>
      </c>
      <c r="H121" s="122">
        <f>H122</f>
        <v>11</v>
      </c>
      <c r="I121" s="152">
        <f t="shared" si="3"/>
        <v>73.33333333333333</v>
      </c>
      <c r="J121" s="21"/>
    </row>
    <row r="122" spans="1:10" ht="45" customHeight="1">
      <c r="A122" s="82"/>
      <c r="B122" s="46" t="s">
        <v>66</v>
      </c>
      <c r="C122" s="47" t="s">
        <v>29</v>
      </c>
      <c r="D122" s="47" t="s">
        <v>21</v>
      </c>
      <c r="E122" s="54" t="s">
        <v>139</v>
      </c>
      <c r="F122" s="54" t="s">
        <v>53</v>
      </c>
      <c r="G122" s="122">
        <f>G123</f>
        <v>15</v>
      </c>
      <c r="H122" s="122">
        <f>H123</f>
        <v>11</v>
      </c>
      <c r="I122" s="152">
        <f t="shared" si="3"/>
        <v>73.33333333333333</v>
      </c>
      <c r="J122" s="21"/>
    </row>
    <row r="123" spans="1:10" ht="43.5" customHeight="1">
      <c r="A123" s="43"/>
      <c r="B123" s="46" t="s">
        <v>67</v>
      </c>
      <c r="C123" s="47" t="s">
        <v>29</v>
      </c>
      <c r="D123" s="47" t="s">
        <v>21</v>
      </c>
      <c r="E123" s="54" t="s">
        <v>139</v>
      </c>
      <c r="F123" s="54" t="s">
        <v>54</v>
      </c>
      <c r="G123" s="122">
        <v>15</v>
      </c>
      <c r="H123" s="122">
        <v>11</v>
      </c>
      <c r="I123" s="152">
        <f t="shared" si="3"/>
        <v>73.33333333333333</v>
      </c>
      <c r="J123" s="21"/>
    </row>
    <row r="124" spans="1:10" ht="48.75" customHeight="1">
      <c r="A124" s="82"/>
      <c r="B124" s="46" t="s">
        <v>194</v>
      </c>
      <c r="C124" s="47" t="s">
        <v>29</v>
      </c>
      <c r="D124" s="47" t="s">
        <v>21</v>
      </c>
      <c r="E124" s="54" t="s">
        <v>195</v>
      </c>
      <c r="F124" s="54"/>
      <c r="G124" s="122">
        <f>G125</f>
        <v>70</v>
      </c>
      <c r="H124" s="122">
        <f>H125</f>
        <v>70</v>
      </c>
      <c r="I124" s="152">
        <f t="shared" si="3"/>
        <v>100</v>
      </c>
      <c r="J124" s="21"/>
    </row>
    <row r="125" spans="1:10" ht="43.5" customHeight="1">
      <c r="A125" s="43"/>
      <c r="B125" s="46" t="s">
        <v>66</v>
      </c>
      <c r="C125" s="47" t="s">
        <v>29</v>
      </c>
      <c r="D125" s="47" t="s">
        <v>21</v>
      </c>
      <c r="E125" s="54" t="s">
        <v>195</v>
      </c>
      <c r="F125" s="54" t="s">
        <v>53</v>
      </c>
      <c r="G125" s="122">
        <f>G126</f>
        <v>70</v>
      </c>
      <c r="H125" s="122">
        <f>H126</f>
        <v>70</v>
      </c>
      <c r="I125" s="152">
        <f t="shared" si="3"/>
        <v>100</v>
      </c>
      <c r="J125" s="21"/>
    </row>
    <row r="126" spans="1:10" ht="50.25" customHeight="1">
      <c r="A126" s="43"/>
      <c r="B126" s="46" t="s">
        <v>67</v>
      </c>
      <c r="C126" s="47" t="s">
        <v>29</v>
      </c>
      <c r="D126" s="47" t="s">
        <v>21</v>
      </c>
      <c r="E126" s="54" t="s">
        <v>195</v>
      </c>
      <c r="F126" s="54" t="s">
        <v>54</v>
      </c>
      <c r="G126" s="122">
        <v>70</v>
      </c>
      <c r="H126" s="118">
        <v>70</v>
      </c>
      <c r="I126" s="152">
        <f t="shared" si="3"/>
        <v>100</v>
      </c>
      <c r="J126" s="21"/>
    </row>
    <row r="127" spans="1:10" ht="30.75" customHeight="1">
      <c r="A127" s="43"/>
      <c r="B127" s="70" t="s">
        <v>182</v>
      </c>
      <c r="C127" s="27" t="s">
        <v>29</v>
      </c>
      <c r="D127" s="27" t="s">
        <v>21</v>
      </c>
      <c r="E127" s="102" t="s">
        <v>183</v>
      </c>
      <c r="F127" s="102"/>
      <c r="G127" s="118">
        <f>G128</f>
        <v>100</v>
      </c>
      <c r="H127" s="122">
        <f>H128</f>
        <v>0</v>
      </c>
      <c r="I127" s="152">
        <f t="shared" si="3"/>
        <v>0</v>
      </c>
      <c r="J127" s="21"/>
    </row>
    <row r="128" spans="1:10" ht="52.5" customHeight="1">
      <c r="A128" s="43"/>
      <c r="B128" s="108" t="s">
        <v>184</v>
      </c>
      <c r="C128" s="109" t="s">
        <v>29</v>
      </c>
      <c r="D128" s="109" t="s">
        <v>21</v>
      </c>
      <c r="E128" s="103" t="s">
        <v>185</v>
      </c>
      <c r="F128" s="103"/>
      <c r="G128" s="122">
        <f>G129</f>
        <v>100</v>
      </c>
      <c r="H128" s="122">
        <f>H129</f>
        <v>0</v>
      </c>
      <c r="I128" s="152">
        <f t="shared" si="3"/>
        <v>0</v>
      </c>
      <c r="J128" s="21"/>
    </row>
    <row r="129" spans="1:10" ht="46.5" customHeight="1">
      <c r="A129" s="43"/>
      <c r="B129" s="108" t="s">
        <v>66</v>
      </c>
      <c r="C129" s="109" t="s">
        <v>29</v>
      </c>
      <c r="D129" s="109" t="s">
        <v>21</v>
      </c>
      <c r="E129" s="103" t="s">
        <v>185</v>
      </c>
      <c r="F129" s="103" t="s">
        <v>53</v>
      </c>
      <c r="G129" s="122">
        <f>G130</f>
        <v>100</v>
      </c>
      <c r="H129" s="122">
        <v>0</v>
      </c>
      <c r="I129" s="152">
        <f t="shared" si="3"/>
        <v>0</v>
      </c>
      <c r="J129" s="21"/>
    </row>
    <row r="130" spans="1:10" ht="48.75" customHeight="1">
      <c r="A130" s="43"/>
      <c r="B130" s="108" t="s">
        <v>67</v>
      </c>
      <c r="C130" s="109" t="s">
        <v>29</v>
      </c>
      <c r="D130" s="109" t="s">
        <v>21</v>
      </c>
      <c r="E130" s="103" t="s">
        <v>185</v>
      </c>
      <c r="F130" s="103" t="s">
        <v>54</v>
      </c>
      <c r="G130" s="122">
        <v>100</v>
      </c>
      <c r="H130" s="118">
        <v>0</v>
      </c>
      <c r="I130" s="152">
        <f t="shared" si="3"/>
        <v>0</v>
      </c>
      <c r="J130" s="21"/>
    </row>
    <row r="131" spans="1:10" ht="30" customHeight="1">
      <c r="A131" s="57"/>
      <c r="B131" s="44" t="s">
        <v>23</v>
      </c>
      <c r="C131" s="47" t="s">
        <v>29</v>
      </c>
      <c r="D131" s="47" t="s">
        <v>24</v>
      </c>
      <c r="E131" s="54"/>
      <c r="F131" s="54"/>
      <c r="G131" s="125">
        <f>G132+G147</f>
        <v>855.9000000000001</v>
      </c>
      <c r="H131" s="125">
        <f>H132+H147</f>
        <v>456.9</v>
      </c>
      <c r="I131" s="154">
        <f>H131*100/G131</f>
        <v>53.38240448650543</v>
      </c>
      <c r="J131" s="21"/>
    </row>
    <row r="132" spans="1:10" ht="35.25" customHeight="1">
      <c r="A132" s="57"/>
      <c r="B132" s="48" t="s">
        <v>36</v>
      </c>
      <c r="C132" s="47" t="s">
        <v>29</v>
      </c>
      <c r="D132" s="47" t="s">
        <v>24</v>
      </c>
      <c r="E132" s="54" t="s">
        <v>78</v>
      </c>
      <c r="F132" s="54"/>
      <c r="G132" s="122">
        <f>G133+G141+G138</f>
        <v>765.9000000000001</v>
      </c>
      <c r="H132" s="122">
        <f>H133+H141+H138</f>
        <v>380.9</v>
      </c>
      <c r="I132" s="152">
        <f aca="true" t="shared" si="4" ref="I132:I196">H132*100/G132</f>
        <v>49.73234103668886</v>
      </c>
      <c r="J132" s="21"/>
    </row>
    <row r="133" spans="1:10" ht="30.75" customHeight="1">
      <c r="A133" s="29"/>
      <c r="B133" s="48" t="s">
        <v>25</v>
      </c>
      <c r="C133" s="49" t="s">
        <v>29</v>
      </c>
      <c r="D133" s="49" t="s">
        <v>24</v>
      </c>
      <c r="E133" s="56" t="s">
        <v>79</v>
      </c>
      <c r="F133" s="56"/>
      <c r="G133" s="129">
        <f>G134+G136</f>
        <v>458.90000000000003</v>
      </c>
      <c r="H133" s="129">
        <f>H134+H136</f>
        <v>324.2</v>
      </c>
      <c r="I133" s="152">
        <f t="shared" si="4"/>
        <v>70.64719982567007</v>
      </c>
      <c r="J133" s="21"/>
    </row>
    <row r="134" spans="1:10" ht="50.25" customHeight="1">
      <c r="A134" s="57"/>
      <c r="B134" s="46" t="s">
        <v>66</v>
      </c>
      <c r="C134" s="47" t="s">
        <v>29</v>
      </c>
      <c r="D134" s="47" t="s">
        <v>24</v>
      </c>
      <c r="E134" s="54" t="s">
        <v>79</v>
      </c>
      <c r="F134" s="54" t="s">
        <v>53</v>
      </c>
      <c r="G134" s="122">
        <f>G135</f>
        <v>458.6</v>
      </c>
      <c r="H134" s="122">
        <f>H135</f>
        <v>324</v>
      </c>
      <c r="I134" s="152">
        <f t="shared" si="4"/>
        <v>70.64980375054513</v>
      </c>
      <c r="J134" s="21"/>
    </row>
    <row r="135" spans="1:10" ht="48" customHeight="1">
      <c r="A135" s="57"/>
      <c r="B135" s="46" t="s">
        <v>67</v>
      </c>
      <c r="C135" s="47" t="s">
        <v>29</v>
      </c>
      <c r="D135" s="47" t="s">
        <v>24</v>
      </c>
      <c r="E135" s="54" t="s">
        <v>79</v>
      </c>
      <c r="F135" s="54" t="s">
        <v>54</v>
      </c>
      <c r="G135" s="122">
        <v>458.6</v>
      </c>
      <c r="H135" s="122">
        <v>324</v>
      </c>
      <c r="I135" s="152">
        <f t="shared" si="4"/>
        <v>70.64980375054513</v>
      </c>
      <c r="J135" s="25"/>
    </row>
    <row r="136" spans="1:10" ht="25.5" customHeight="1">
      <c r="A136" s="57"/>
      <c r="B136" s="46" t="s">
        <v>55</v>
      </c>
      <c r="C136" s="47" t="s">
        <v>29</v>
      </c>
      <c r="D136" s="47" t="s">
        <v>24</v>
      </c>
      <c r="E136" s="54" t="s">
        <v>79</v>
      </c>
      <c r="F136" s="54" t="s">
        <v>57</v>
      </c>
      <c r="G136" s="122">
        <f>G137</f>
        <v>0.3</v>
      </c>
      <c r="H136" s="122">
        <f>H137</f>
        <v>0.2</v>
      </c>
      <c r="I136" s="152">
        <f t="shared" si="4"/>
        <v>66.66666666666667</v>
      </c>
      <c r="J136" s="25"/>
    </row>
    <row r="137" spans="1:10" ht="26.25" customHeight="1">
      <c r="A137" s="57"/>
      <c r="B137" s="46" t="s">
        <v>56</v>
      </c>
      <c r="C137" s="47" t="s">
        <v>29</v>
      </c>
      <c r="D137" s="47" t="s">
        <v>24</v>
      </c>
      <c r="E137" s="54" t="s">
        <v>79</v>
      </c>
      <c r="F137" s="54" t="s">
        <v>58</v>
      </c>
      <c r="G137" s="122">
        <v>0.3</v>
      </c>
      <c r="H137" s="122">
        <v>0.2</v>
      </c>
      <c r="I137" s="152">
        <f t="shared" si="4"/>
        <v>66.66666666666667</v>
      </c>
      <c r="J137" s="25"/>
    </row>
    <row r="138" spans="1:10" ht="31.5" customHeight="1">
      <c r="A138" s="57"/>
      <c r="B138" s="46" t="s">
        <v>168</v>
      </c>
      <c r="C138" s="47" t="s">
        <v>29</v>
      </c>
      <c r="D138" s="47" t="s">
        <v>24</v>
      </c>
      <c r="E138" s="54" t="s">
        <v>169</v>
      </c>
      <c r="F138" s="54"/>
      <c r="G138" s="122">
        <f>G139</f>
        <v>50</v>
      </c>
      <c r="H138" s="122">
        <f>H139</f>
        <v>0</v>
      </c>
      <c r="I138" s="152">
        <f t="shared" si="4"/>
        <v>0</v>
      </c>
      <c r="J138" s="25"/>
    </row>
    <row r="139" spans="1:10" ht="51.75" customHeight="1">
      <c r="A139" s="57"/>
      <c r="B139" s="46" t="s">
        <v>66</v>
      </c>
      <c r="C139" s="47" t="s">
        <v>29</v>
      </c>
      <c r="D139" s="47" t="s">
        <v>24</v>
      </c>
      <c r="E139" s="54" t="s">
        <v>169</v>
      </c>
      <c r="F139" s="54" t="s">
        <v>53</v>
      </c>
      <c r="G139" s="122">
        <f>G140</f>
        <v>50</v>
      </c>
      <c r="H139" s="122">
        <f>H140</f>
        <v>0</v>
      </c>
      <c r="I139" s="152">
        <f t="shared" si="4"/>
        <v>0</v>
      </c>
      <c r="J139" s="25"/>
    </row>
    <row r="140" spans="1:10" ht="51.75" customHeight="1">
      <c r="A140" s="57"/>
      <c r="B140" s="46" t="s">
        <v>66</v>
      </c>
      <c r="C140" s="47" t="s">
        <v>29</v>
      </c>
      <c r="D140" s="47" t="s">
        <v>24</v>
      </c>
      <c r="E140" s="54" t="s">
        <v>169</v>
      </c>
      <c r="F140" s="54" t="s">
        <v>54</v>
      </c>
      <c r="G140" s="122">
        <v>50</v>
      </c>
      <c r="H140" s="118">
        <v>0</v>
      </c>
      <c r="I140" s="152">
        <f t="shared" si="4"/>
        <v>0</v>
      </c>
      <c r="J140" s="25"/>
    </row>
    <row r="141" spans="1:10" ht="49.5" customHeight="1">
      <c r="A141" s="57"/>
      <c r="B141" s="74" t="s">
        <v>122</v>
      </c>
      <c r="C141" s="47" t="s">
        <v>29</v>
      </c>
      <c r="D141" s="47" t="s">
        <v>24</v>
      </c>
      <c r="E141" s="54" t="s">
        <v>80</v>
      </c>
      <c r="F141" s="54"/>
      <c r="G141" s="118">
        <f>G145+G142</f>
        <v>257</v>
      </c>
      <c r="H141" s="118">
        <f>H145+H142</f>
        <v>56.7</v>
      </c>
      <c r="I141" s="152">
        <f t="shared" si="4"/>
        <v>22.06225680933852</v>
      </c>
      <c r="J141" s="25"/>
    </row>
    <row r="142" spans="1:10" ht="42.75" customHeight="1">
      <c r="A142" s="57"/>
      <c r="B142" s="46" t="s">
        <v>66</v>
      </c>
      <c r="C142" s="47" t="s">
        <v>29</v>
      </c>
      <c r="D142" s="47" t="s">
        <v>24</v>
      </c>
      <c r="E142" s="54" t="s">
        <v>80</v>
      </c>
      <c r="F142" s="54" t="s">
        <v>53</v>
      </c>
      <c r="G142" s="118">
        <f>G143</f>
        <v>250</v>
      </c>
      <c r="H142" s="118">
        <f>H143</f>
        <v>49.7</v>
      </c>
      <c r="I142" s="152">
        <f t="shared" si="4"/>
        <v>19.88</v>
      </c>
      <c r="J142" s="25"/>
    </row>
    <row r="143" spans="1:10" ht="51" customHeight="1">
      <c r="A143" s="57"/>
      <c r="B143" s="46" t="s">
        <v>66</v>
      </c>
      <c r="C143" s="47" t="s">
        <v>29</v>
      </c>
      <c r="D143" s="47" t="s">
        <v>24</v>
      </c>
      <c r="E143" s="54" t="s">
        <v>80</v>
      </c>
      <c r="F143" s="54" t="s">
        <v>54</v>
      </c>
      <c r="G143" s="122">
        <v>250</v>
      </c>
      <c r="H143" s="118">
        <v>49.7</v>
      </c>
      <c r="I143" s="152">
        <f t="shared" si="4"/>
        <v>19.88</v>
      </c>
      <c r="J143" s="25"/>
    </row>
    <row r="144" spans="1:10" ht="72" customHeight="1">
      <c r="A144" s="57"/>
      <c r="B144" s="74" t="s">
        <v>186</v>
      </c>
      <c r="C144" s="47" t="s">
        <v>29</v>
      </c>
      <c r="D144" s="47" t="s">
        <v>24</v>
      </c>
      <c r="E144" s="144" t="s">
        <v>187</v>
      </c>
      <c r="F144" s="54"/>
      <c r="G144" s="118">
        <f>G145</f>
        <v>7</v>
      </c>
      <c r="H144" s="118">
        <f>H145</f>
        <v>7</v>
      </c>
      <c r="I144" s="152">
        <f t="shared" si="4"/>
        <v>100</v>
      </c>
      <c r="J144" s="25"/>
    </row>
    <row r="145" spans="1:10" ht="47.25" customHeight="1">
      <c r="A145" s="57"/>
      <c r="B145" s="46" t="s">
        <v>66</v>
      </c>
      <c r="C145" s="47" t="s">
        <v>29</v>
      </c>
      <c r="D145" s="47" t="s">
        <v>24</v>
      </c>
      <c r="E145" s="144" t="s">
        <v>187</v>
      </c>
      <c r="F145" s="54" t="s">
        <v>53</v>
      </c>
      <c r="G145" s="118">
        <f>G146</f>
        <v>7</v>
      </c>
      <c r="H145" s="118">
        <f>H146</f>
        <v>7</v>
      </c>
      <c r="I145" s="152">
        <f t="shared" si="4"/>
        <v>100</v>
      </c>
      <c r="J145" s="25"/>
    </row>
    <row r="146" spans="1:10" ht="45" customHeight="1">
      <c r="A146" s="57"/>
      <c r="B146" s="46" t="s">
        <v>66</v>
      </c>
      <c r="C146" s="47" t="s">
        <v>29</v>
      </c>
      <c r="D146" s="47" t="s">
        <v>24</v>
      </c>
      <c r="E146" s="144" t="s">
        <v>187</v>
      </c>
      <c r="F146" s="54" t="s">
        <v>54</v>
      </c>
      <c r="G146" s="122">
        <v>7</v>
      </c>
      <c r="H146" s="122">
        <v>7</v>
      </c>
      <c r="I146" s="152">
        <f t="shared" si="4"/>
        <v>100</v>
      </c>
      <c r="J146" s="21"/>
    </row>
    <row r="147" spans="1:10" ht="40.5" customHeight="1">
      <c r="A147" s="57"/>
      <c r="B147" s="46" t="s">
        <v>124</v>
      </c>
      <c r="C147" s="75" t="s">
        <v>29</v>
      </c>
      <c r="D147" s="75" t="s">
        <v>24</v>
      </c>
      <c r="E147" s="137" t="s">
        <v>123</v>
      </c>
      <c r="F147" s="54"/>
      <c r="G147" s="122">
        <f>G148+G153</f>
        <v>90</v>
      </c>
      <c r="H147" s="122">
        <f>H148+H153</f>
        <v>76</v>
      </c>
      <c r="I147" s="152">
        <f t="shared" si="4"/>
        <v>84.44444444444444</v>
      </c>
      <c r="J147" s="21"/>
    </row>
    <row r="148" spans="1:10" ht="51.75" customHeight="1">
      <c r="A148" s="57"/>
      <c r="B148" s="46" t="s">
        <v>188</v>
      </c>
      <c r="C148" s="75" t="s">
        <v>29</v>
      </c>
      <c r="D148" s="75" t="s">
        <v>24</v>
      </c>
      <c r="E148" s="137" t="s">
        <v>189</v>
      </c>
      <c r="F148" s="54"/>
      <c r="G148" s="122">
        <f>G149</f>
        <v>70</v>
      </c>
      <c r="H148" s="122">
        <f>H149</f>
        <v>70</v>
      </c>
      <c r="I148" s="152">
        <f t="shared" si="4"/>
        <v>100</v>
      </c>
      <c r="J148" s="21"/>
    </row>
    <row r="149" spans="1:10" ht="33.75" customHeight="1">
      <c r="A149" s="57"/>
      <c r="B149" s="46" t="s">
        <v>190</v>
      </c>
      <c r="C149" s="75" t="s">
        <v>29</v>
      </c>
      <c r="D149" s="75" t="s">
        <v>24</v>
      </c>
      <c r="E149" s="137" t="s">
        <v>191</v>
      </c>
      <c r="F149" s="54"/>
      <c r="G149" s="122">
        <f>G151</f>
        <v>70</v>
      </c>
      <c r="H149" s="122">
        <f>H151</f>
        <v>70</v>
      </c>
      <c r="I149" s="152">
        <f t="shared" si="4"/>
        <v>100</v>
      </c>
      <c r="J149" s="21"/>
    </row>
    <row r="150" spans="1:10" ht="50.25" customHeight="1">
      <c r="A150" s="57"/>
      <c r="B150" s="46" t="s">
        <v>192</v>
      </c>
      <c r="C150" s="75"/>
      <c r="D150" s="75" t="s">
        <v>24</v>
      </c>
      <c r="E150" s="145" t="s">
        <v>193</v>
      </c>
      <c r="F150" s="54"/>
      <c r="G150" s="122">
        <f>G151</f>
        <v>70</v>
      </c>
      <c r="H150" s="122">
        <f>H151</f>
        <v>70</v>
      </c>
      <c r="I150" s="152">
        <f t="shared" si="4"/>
        <v>100</v>
      </c>
      <c r="J150" s="21"/>
    </row>
    <row r="151" spans="1:10" ht="53.25" customHeight="1">
      <c r="A151" s="57"/>
      <c r="B151" s="46" t="s">
        <v>66</v>
      </c>
      <c r="C151" s="47" t="s">
        <v>29</v>
      </c>
      <c r="D151" s="47" t="s">
        <v>24</v>
      </c>
      <c r="E151" s="145" t="s">
        <v>193</v>
      </c>
      <c r="F151" s="54" t="s">
        <v>53</v>
      </c>
      <c r="G151" s="122">
        <f>G152</f>
        <v>70</v>
      </c>
      <c r="H151" s="122">
        <f>H152</f>
        <v>70</v>
      </c>
      <c r="I151" s="152">
        <f t="shared" si="4"/>
        <v>100</v>
      </c>
      <c r="J151" s="21"/>
    </row>
    <row r="152" spans="1:10" ht="57" customHeight="1">
      <c r="A152" s="57"/>
      <c r="B152" s="46" t="s">
        <v>67</v>
      </c>
      <c r="C152" s="47" t="s">
        <v>29</v>
      </c>
      <c r="D152" s="47" t="s">
        <v>24</v>
      </c>
      <c r="E152" s="145" t="s">
        <v>193</v>
      </c>
      <c r="F152" s="54" t="s">
        <v>54</v>
      </c>
      <c r="G152" s="122">
        <v>70</v>
      </c>
      <c r="H152" s="122">
        <v>70</v>
      </c>
      <c r="I152" s="152">
        <f t="shared" si="4"/>
        <v>100</v>
      </c>
      <c r="J152" s="21"/>
    </row>
    <row r="153" spans="1:10" ht="73.5" customHeight="1">
      <c r="A153" s="57"/>
      <c r="B153" s="46" t="s">
        <v>150</v>
      </c>
      <c r="C153" s="47" t="s">
        <v>29</v>
      </c>
      <c r="D153" s="47" t="s">
        <v>24</v>
      </c>
      <c r="E153" s="54" t="s">
        <v>140</v>
      </c>
      <c r="F153" s="54"/>
      <c r="G153" s="122">
        <f aca="true" t="shared" si="5" ref="G153:H155">G154</f>
        <v>20</v>
      </c>
      <c r="H153" s="122">
        <f t="shared" si="5"/>
        <v>6</v>
      </c>
      <c r="I153" s="152">
        <f t="shared" si="4"/>
        <v>30</v>
      </c>
      <c r="J153" s="21"/>
    </row>
    <row r="154" spans="1:10" ht="33" customHeight="1">
      <c r="A154" s="57"/>
      <c r="B154" s="46" t="s">
        <v>141</v>
      </c>
      <c r="C154" s="47" t="s">
        <v>29</v>
      </c>
      <c r="D154" s="47" t="s">
        <v>24</v>
      </c>
      <c r="E154" s="54" t="s">
        <v>142</v>
      </c>
      <c r="F154" s="54"/>
      <c r="G154" s="122">
        <f t="shared" si="5"/>
        <v>20</v>
      </c>
      <c r="H154" s="122">
        <f t="shared" si="5"/>
        <v>6</v>
      </c>
      <c r="I154" s="152">
        <f t="shared" si="4"/>
        <v>30</v>
      </c>
      <c r="J154" s="21"/>
    </row>
    <row r="155" spans="1:10" ht="45.75" customHeight="1">
      <c r="A155" s="57"/>
      <c r="B155" s="46" t="s">
        <v>66</v>
      </c>
      <c r="C155" s="47" t="s">
        <v>29</v>
      </c>
      <c r="D155" s="47" t="s">
        <v>24</v>
      </c>
      <c r="E155" s="54" t="s">
        <v>142</v>
      </c>
      <c r="F155" s="54" t="s">
        <v>53</v>
      </c>
      <c r="G155" s="122">
        <f t="shared" si="5"/>
        <v>20</v>
      </c>
      <c r="H155" s="122">
        <f t="shared" si="5"/>
        <v>6</v>
      </c>
      <c r="I155" s="152">
        <f t="shared" si="4"/>
        <v>30</v>
      </c>
      <c r="J155" s="21"/>
    </row>
    <row r="156" spans="1:10" ht="45.75" customHeight="1">
      <c r="A156" s="57"/>
      <c r="B156" s="46" t="s">
        <v>67</v>
      </c>
      <c r="C156" s="47" t="s">
        <v>29</v>
      </c>
      <c r="D156" s="47" t="s">
        <v>24</v>
      </c>
      <c r="E156" s="54" t="s">
        <v>142</v>
      </c>
      <c r="F156" s="54" t="s">
        <v>54</v>
      </c>
      <c r="G156" s="122">
        <v>20</v>
      </c>
      <c r="H156" s="118">
        <v>6</v>
      </c>
      <c r="I156" s="152">
        <f t="shared" si="4"/>
        <v>30</v>
      </c>
      <c r="J156" s="21"/>
    </row>
    <row r="157" spans="1:10" ht="36.75" customHeight="1">
      <c r="A157" s="57"/>
      <c r="B157" s="41" t="s">
        <v>42</v>
      </c>
      <c r="C157" s="94" t="s">
        <v>29</v>
      </c>
      <c r="D157" s="94" t="s">
        <v>40</v>
      </c>
      <c r="E157" s="146"/>
      <c r="F157" s="146"/>
      <c r="G157" s="121">
        <f>G158+G163</f>
        <v>722.2</v>
      </c>
      <c r="H157" s="121">
        <f>H158+H163</f>
        <v>537.9000000000001</v>
      </c>
      <c r="I157" s="154">
        <f t="shared" si="4"/>
        <v>74.48075325394628</v>
      </c>
      <c r="J157" s="21"/>
    </row>
    <row r="158" spans="1:10" ht="27" customHeight="1">
      <c r="A158" s="57"/>
      <c r="B158" s="95" t="s">
        <v>50</v>
      </c>
      <c r="C158" s="45" t="s">
        <v>29</v>
      </c>
      <c r="D158" s="45" t="s">
        <v>41</v>
      </c>
      <c r="E158" s="55" t="s">
        <v>5</v>
      </c>
      <c r="F158" s="55" t="s">
        <v>5</v>
      </c>
      <c r="G158" s="121">
        <f>G159</f>
        <v>692.2</v>
      </c>
      <c r="H158" s="121">
        <f>H160</f>
        <v>519.2</v>
      </c>
      <c r="I158" s="154">
        <f t="shared" si="4"/>
        <v>75.0072233458538</v>
      </c>
      <c r="J158" s="21"/>
    </row>
    <row r="159" spans="1:10" ht="31.5" customHeight="1">
      <c r="A159" s="57"/>
      <c r="B159" s="46" t="s">
        <v>15</v>
      </c>
      <c r="C159" s="47" t="s">
        <v>29</v>
      </c>
      <c r="D159" s="47" t="s">
        <v>41</v>
      </c>
      <c r="E159" s="54" t="s">
        <v>81</v>
      </c>
      <c r="F159" s="54" t="s">
        <v>5</v>
      </c>
      <c r="G159" s="122">
        <f>G160</f>
        <v>692.2</v>
      </c>
      <c r="H159" s="122">
        <f>H160</f>
        <v>519.2</v>
      </c>
      <c r="I159" s="152">
        <f t="shared" si="4"/>
        <v>75.0072233458538</v>
      </c>
      <c r="J159" s="21"/>
    </row>
    <row r="160" spans="1:10" ht="123.75" customHeight="1">
      <c r="A160" s="57"/>
      <c r="B160" s="96" t="s">
        <v>37</v>
      </c>
      <c r="C160" s="47" t="s">
        <v>29</v>
      </c>
      <c r="D160" s="47" t="s">
        <v>41</v>
      </c>
      <c r="E160" s="54" t="s">
        <v>82</v>
      </c>
      <c r="F160" s="54" t="s">
        <v>5</v>
      </c>
      <c r="G160" s="122">
        <f>G162</f>
        <v>692.2</v>
      </c>
      <c r="H160" s="122">
        <f>H161</f>
        <v>519.2</v>
      </c>
      <c r="I160" s="152">
        <f t="shared" si="4"/>
        <v>75.0072233458538</v>
      </c>
      <c r="J160" s="21"/>
    </row>
    <row r="161" spans="1:10" ht="36.75" customHeight="1">
      <c r="A161" s="57"/>
      <c r="B161" s="96" t="s">
        <v>61</v>
      </c>
      <c r="C161" s="47" t="s">
        <v>29</v>
      </c>
      <c r="D161" s="47" t="s">
        <v>41</v>
      </c>
      <c r="E161" s="54" t="s">
        <v>82</v>
      </c>
      <c r="F161" s="54" t="s">
        <v>60</v>
      </c>
      <c r="G161" s="122">
        <f>G162</f>
        <v>692.2</v>
      </c>
      <c r="H161" s="122">
        <f>H162</f>
        <v>519.2</v>
      </c>
      <c r="I161" s="152">
        <f t="shared" si="4"/>
        <v>75.0072233458538</v>
      </c>
      <c r="J161" s="21"/>
    </row>
    <row r="162" spans="1:11" ht="31.5" customHeight="1">
      <c r="A162" s="57"/>
      <c r="B162" s="46" t="s">
        <v>15</v>
      </c>
      <c r="C162" s="47" t="s">
        <v>29</v>
      </c>
      <c r="D162" s="47" t="s">
        <v>41</v>
      </c>
      <c r="E162" s="54" t="s">
        <v>82</v>
      </c>
      <c r="F162" s="54" t="s">
        <v>47</v>
      </c>
      <c r="G162" s="122">
        <v>692.2</v>
      </c>
      <c r="H162" s="122">
        <v>519.2</v>
      </c>
      <c r="I162" s="152">
        <f t="shared" si="4"/>
        <v>75.0072233458538</v>
      </c>
      <c r="J162" s="26"/>
      <c r="K162" s="2"/>
    </row>
    <row r="163" spans="1:10" ht="30" customHeight="1">
      <c r="A163" s="57"/>
      <c r="B163" s="97" t="s">
        <v>65</v>
      </c>
      <c r="C163" s="47" t="s">
        <v>29</v>
      </c>
      <c r="D163" s="47" t="s">
        <v>64</v>
      </c>
      <c r="E163" s="54"/>
      <c r="F163" s="54"/>
      <c r="G163" s="121">
        <f>G164</f>
        <v>30</v>
      </c>
      <c r="H163" s="121">
        <f>H164</f>
        <v>18.7</v>
      </c>
      <c r="I163" s="154">
        <f t="shared" si="4"/>
        <v>62.333333333333336</v>
      </c>
      <c r="J163" s="21"/>
    </row>
    <row r="164" spans="1:10" ht="45" customHeight="1">
      <c r="A164" s="57"/>
      <c r="B164" s="48" t="s">
        <v>76</v>
      </c>
      <c r="C164" s="47" t="s">
        <v>29</v>
      </c>
      <c r="D164" s="47" t="s">
        <v>64</v>
      </c>
      <c r="E164" s="54" t="s">
        <v>75</v>
      </c>
      <c r="F164" s="54"/>
      <c r="G164" s="122">
        <f>G166</f>
        <v>30</v>
      </c>
      <c r="H164" s="122">
        <f>H165</f>
        <v>18.7</v>
      </c>
      <c r="I164" s="152">
        <f t="shared" si="4"/>
        <v>62.333333333333336</v>
      </c>
      <c r="J164" s="21"/>
    </row>
    <row r="165" spans="1:10" ht="37.5" customHeight="1">
      <c r="A165" s="57"/>
      <c r="B165" s="48" t="s">
        <v>11</v>
      </c>
      <c r="C165" s="47" t="s">
        <v>29</v>
      </c>
      <c r="D165" s="47" t="s">
        <v>64</v>
      </c>
      <c r="E165" s="54" t="s">
        <v>98</v>
      </c>
      <c r="F165" s="54"/>
      <c r="G165" s="122">
        <f>G166</f>
        <v>30</v>
      </c>
      <c r="H165" s="122">
        <f>H166</f>
        <v>18.7</v>
      </c>
      <c r="I165" s="152">
        <f t="shared" si="4"/>
        <v>62.333333333333336</v>
      </c>
      <c r="J165" s="21"/>
    </row>
    <row r="166" spans="1:9" ht="63" customHeight="1">
      <c r="A166" s="57"/>
      <c r="B166" s="74" t="s">
        <v>196</v>
      </c>
      <c r="C166" s="47" t="s">
        <v>29</v>
      </c>
      <c r="D166" s="47" t="s">
        <v>64</v>
      </c>
      <c r="E166" s="54" t="s">
        <v>103</v>
      </c>
      <c r="F166" s="54"/>
      <c r="G166" s="122">
        <f>G167</f>
        <v>30</v>
      </c>
      <c r="H166" s="130">
        <f>H167</f>
        <v>18.7</v>
      </c>
      <c r="I166" s="152">
        <f t="shared" si="4"/>
        <v>62.333333333333336</v>
      </c>
    </row>
    <row r="167" spans="1:9" ht="46.5" customHeight="1">
      <c r="A167" s="57"/>
      <c r="B167" s="46" t="s">
        <v>67</v>
      </c>
      <c r="C167" s="47" t="s">
        <v>29</v>
      </c>
      <c r="D167" s="47" t="s">
        <v>64</v>
      </c>
      <c r="E167" s="54" t="s">
        <v>103</v>
      </c>
      <c r="F167" s="54" t="s">
        <v>54</v>
      </c>
      <c r="G167" s="122">
        <v>30</v>
      </c>
      <c r="H167" s="130">
        <v>18.7</v>
      </c>
      <c r="I167" s="152">
        <f t="shared" si="4"/>
        <v>62.333333333333336</v>
      </c>
    </row>
    <row r="168" spans="1:9" ht="35.25" customHeight="1">
      <c r="A168" s="57"/>
      <c r="B168" s="113" t="s">
        <v>197</v>
      </c>
      <c r="C168" s="114">
        <v>903</v>
      </c>
      <c r="D168" s="114">
        <v>1000</v>
      </c>
      <c r="E168" s="103"/>
      <c r="F168" s="103"/>
      <c r="G168" s="121">
        <f aca="true" t="shared" si="6" ref="G168:H172">G169</f>
        <v>30</v>
      </c>
      <c r="H168" s="151">
        <f t="shared" si="6"/>
        <v>30</v>
      </c>
      <c r="I168" s="154">
        <f t="shared" si="4"/>
        <v>100</v>
      </c>
    </row>
    <row r="169" spans="1:9" ht="24.75" customHeight="1">
      <c r="A169" s="57"/>
      <c r="B169" s="115" t="s">
        <v>198</v>
      </c>
      <c r="C169" s="114">
        <v>903</v>
      </c>
      <c r="D169" s="114">
        <v>1003</v>
      </c>
      <c r="E169" s="103"/>
      <c r="F169" s="116"/>
      <c r="G169" s="122">
        <f t="shared" si="6"/>
        <v>30</v>
      </c>
      <c r="H169" s="130">
        <f t="shared" si="6"/>
        <v>30</v>
      </c>
      <c r="I169" s="152">
        <f t="shared" si="4"/>
        <v>100</v>
      </c>
    </row>
    <row r="170" spans="1:9" ht="34.5" customHeight="1">
      <c r="A170" s="57"/>
      <c r="B170" s="115" t="s">
        <v>32</v>
      </c>
      <c r="C170" s="114">
        <v>903</v>
      </c>
      <c r="D170" s="114">
        <v>1003</v>
      </c>
      <c r="E170" s="103" t="s">
        <v>73</v>
      </c>
      <c r="F170" s="116"/>
      <c r="G170" s="122">
        <f t="shared" si="6"/>
        <v>30</v>
      </c>
      <c r="H170" s="130">
        <f t="shared" si="6"/>
        <v>30</v>
      </c>
      <c r="I170" s="152">
        <f t="shared" si="4"/>
        <v>100</v>
      </c>
    </row>
    <row r="171" spans="1:9" ht="39" customHeight="1">
      <c r="A171" s="57"/>
      <c r="B171" s="115" t="s">
        <v>33</v>
      </c>
      <c r="C171" s="114">
        <v>903</v>
      </c>
      <c r="D171" s="114">
        <v>1003</v>
      </c>
      <c r="E171" s="103" t="s">
        <v>74</v>
      </c>
      <c r="F171" s="116"/>
      <c r="G171" s="122">
        <f t="shared" si="6"/>
        <v>30</v>
      </c>
      <c r="H171" s="130">
        <f t="shared" si="6"/>
        <v>30</v>
      </c>
      <c r="I171" s="152">
        <f t="shared" si="4"/>
        <v>100</v>
      </c>
    </row>
    <row r="172" spans="1:9" ht="34.5" customHeight="1">
      <c r="A172" s="57"/>
      <c r="B172" s="115" t="s">
        <v>153</v>
      </c>
      <c r="C172" s="114">
        <v>903</v>
      </c>
      <c r="D172" s="114">
        <v>1003</v>
      </c>
      <c r="E172" s="103" t="s">
        <v>74</v>
      </c>
      <c r="F172" s="117">
        <v>300</v>
      </c>
      <c r="G172" s="122">
        <f t="shared" si="6"/>
        <v>30</v>
      </c>
      <c r="H172" s="130">
        <f t="shared" si="6"/>
        <v>30</v>
      </c>
      <c r="I172" s="152">
        <f t="shared" si="4"/>
        <v>100</v>
      </c>
    </row>
    <row r="173" spans="1:10" ht="42.75" customHeight="1">
      <c r="A173" s="57"/>
      <c r="B173" s="115" t="s">
        <v>199</v>
      </c>
      <c r="C173" s="114">
        <v>903</v>
      </c>
      <c r="D173" s="114">
        <v>1003</v>
      </c>
      <c r="E173" s="103" t="s">
        <v>74</v>
      </c>
      <c r="F173" s="117">
        <v>360</v>
      </c>
      <c r="G173" s="122">
        <v>30</v>
      </c>
      <c r="H173" s="130">
        <v>30</v>
      </c>
      <c r="I173" s="152">
        <f t="shared" si="4"/>
        <v>100</v>
      </c>
      <c r="J173" s="8"/>
    </row>
    <row r="174" spans="1:10" ht="43.5" customHeight="1">
      <c r="A174" s="57"/>
      <c r="B174" s="98" t="s">
        <v>16</v>
      </c>
      <c r="C174" s="99" t="s">
        <v>29</v>
      </c>
      <c r="D174" s="99" t="s">
        <v>14</v>
      </c>
      <c r="E174" s="147"/>
      <c r="F174" s="148"/>
      <c r="G174" s="151">
        <f>G175</f>
        <v>507.20000000000005</v>
      </c>
      <c r="H174" s="151">
        <f>H175</f>
        <v>384.7</v>
      </c>
      <c r="I174" s="154">
        <f t="shared" si="4"/>
        <v>75.84779179810725</v>
      </c>
      <c r="J174" s="8"/>
    </row>
    <row r="175" spans="1:10" ht="35.25" customHeight="1">
      <c r="A175" s="57"/>
      <c r="B175" s="100" t="s">
        <v>43</v>
      </c>
      <c r="C175" s="47" t="s">
        <v>29</v>
      </c>
      <c r="D175" s="47" t="s">
        <v>44</v>
      </c>
      <c r="E175" s="54"/>
      <c r="F175" s="149"/>
      <c r="G175" s="156">
        <f>G176+G184+G192</f>
        <v>507.20000000000005</v>
      </c>
      <c r="H175" s="156">
        <f>H176+H184+H192</f>
        <v>384.7</v>
      </c>
      <c r="I175" s="154">
        <f t="shared" si="4"/>
        <v>75.84779179810725</v>
      </c>
      <c r="J175" s="8"/>
    </row>
    <row r="176" spans="1:10" ht="47.25" customHeight="1">
      <c r="A176" s="57"/>
      <c r="B176" s="100" t="s">
        <v>84</v>
      </c>
      <c r="C176" s="47" t="s">
        <v>29</v>
      </c>
      <c r="D176" s="47" t="s">
        <v>44</v>
      </c>
      <c r="E176" s="54" t="s">
        <v>85</v>
      </c>
      <c r="F176" s="149"/>
      <c r="G176" s="130">
        <f aca="true" t="shared" si="7" ref="G176:H178">G177</f>
        <v>251.10000000000002</v>
      </c>
      <c r="H176" s="130">
        <f t="shared" si="7"/>
        <v>180.89999999999998</v>
      </c>
      <c r="I176" s="152">
        <f t="shared" si="4"/>
        <v>72.04301075268815</v>
      </c>
      <c r="J176" s="8"/>
    </row>
    <row r="177" spans="1:10" ht="56.25" customHeight="1">
      <c r="A177" s="57"/>
      <c r="B177" s="100" t="s">
        <v>86</v>
      </c>
      <c r="C177" s="47" t="s">
        <v>29</v>
      </c>
      <c r="D177" s="47" t="s">
        <v>44</v>
      </c>
      <c r="E177" s="54" t="s">
        <v>87</v>
      </c>
      <c r="F177" s="149"/>
      <c r="G177" s="130">
        <f t="shared" si="7"/>
        <v>251.10000000000002</v>
      </c>
      <c r="H177" s="130">
        <f t="shared" si="7"/>
        <v>180.89999999999998</v>
      </c>
      <c r="I177" s="152">
        <f t="shared" si="4"/>
        <v>72.04301075268815</v>
      </c>
      <c r="J177" s="8"/>
    </row>
    <row r="178" spans="1:10" ht="63" customHeight="1">
      <c r="A178" s="57"/>
      <c r="B178" s="100" t="s">
        <v>88</v>
      </c>
      <c r="C178" s="47" t="s">
        <v>29</v>
      </c>
      <c r="D178" s="47" t="s">
        <v>44</v>
      </c>
      <c r="E178" s="54" t="s">
        <v>89</v>
      </c>
      <c r="F178" s="149"/>
      <c r="G178" s="130">
        <f t="shared" si="7"/>
        <v>251.10000000000002</v>
      </c>
      <c r="H178" s="130">
        <f t="shared" si="7"/>
        <v>180.89999999999998</v>
      </c>
      <c r="I178" s="152">
        <f t="shared" si="4"/>
        <v>72.04301075268815</v>
      </c>
      <c r="J178" s="8"/>
    </row>
    <row r="179" spans="1:10" ht="38.25" customHeight="1">
      <c r="A179" s="57"/>
      <c r="B179" s="100" t="s">
        <v>200</v>
      </c>
      <c r="C179" s="47" t="s">
        <v>29</v>
      </c>
      <c r="D179" s="47" t="s">
        <v>44</v>
      </c>
      <c r="E179" s="144" t="s">
        <v>201</v>
      </c>
      <c r="F179" s="149"/>
      <c r="G179" s="130">
        <f>G180+G182</f>
        <v>251.10000000000002</v>
      </c>
      <c r="H179" s="130">
        <f>H180+H182</f>
        <v>180.89999999999998</v>
      </c>
      <c r="I179" s="152">
        <f t="shared" si="4"/>
        <v>72.04301075268815</v>
      </c>
      <c r="J179" s="8"/>
    </row>
    <row r="180" spans="1:10" ht="90.75" customHeight="1">
      <c r="A180" s="57"/>
      <c r="B180" s="50" t="s">
        <v>62</v>
      </c>
      <c r="C180" s="47" t="s">
        <v>29</v>
      </c>
      <c r="D180" s="47" t="s">
        <v>44</v>
      </c>
      <c r="E180" s="144" t="s">
        <v>201</v>
      </c>
      <c r="F180" s="149" t="s">
        <v>51</v>
      </c>
      <c r="G180" s="130">
        <f>G181</f>
        <v>210.4</v>
      </c>
      <c r="H180" s="130">
        <f>H181</f>
        <v>140.2</v>
      </c>
      <c r="I180" s="152">
        <f t="shared" si="4"/>
        <v>66.63498098859314</v>
      </c>
      <c r="J180" s="8"/>
    </row>
    <row r="181" spans="1:10" ht="38.25" customHeight="1">
      <c r="A181" s="57"/>
      <c r="B181" s="46" t="s">
        <v>111</v>
      </c>
      <c r="C181" s="47" t="s">
        <v>29</v>
      </c>
      <c r="D181" s="47" t="s">
        <v>44</v>
      </c>
      <c r="E181" s="144" t="s">
        <v>201</v>
      </c>
      <c r="F181" s="149" t="s">
        <v>112</v>
      </c>
      <c r="G181" s="130">
        <v>210.4</v>
      </c>
      <c r="H181" s="130">
        <v>140.2</v>
      </c>
      <c r="I181" s="152">
        <f t="shared" si="4"/>
        <v>66.63498098859314</v>
      </c>
      <c r="J181" s="8"/>
    </row>
    <row r="182" spans="1:10" ht="53.25" customHeight="1">
      <c r="A182" s="57"/>
      <c r="B182" s="46" t="s">
        <v>66</v>
      </c>
      <c r="C182" s="47" t="s">
        <v>29</v>
      </c>
      <c r="D182" s="47" t="s">
        <v>44</v>
      </c>
      <c r="E182" s="144" t="s">
        <v>201</v>
      </c>
      <c r="F182" s="149" t="s">
        <v>53</v>
      </c>
      <c r="G182" s="130">
        <f>G183</f>
        <v>40.7</v>
      </c>
      <c r="H182" s="130">
        <f>H183</f>
        <v>40.7</v>
      </c>
      <c r="I182" s="152">
        <f t="shared" si="4"/>
        <v>100</v>
      </c>
      <c r="J182" s="8"/>
    </row>
    <row r="183" spans="1:10" ht="46.5" customHeight="1">
      <c r="A183" s="57"/>
      <c r="B183" s="46" t="s">
        <v>67</v>
      </c>
      <c r="C183" s="47" t="s">
        <v>29</v>
      </c>
      <c r="D183" s="47" t="s">
        <v>44</v>
      </c>
      <c r="E183" s="144" t="s">
        <v>201</v>
      </c>
      <c r="F183" s="149" t="s">
        <v>54</v>
      </c>
      <c r="G183" s="130">
        <v>40.7</v>
      </c>
      <c r="H183" s="130">
        <v>40.7</v>
      </c>
      <c r="I183" s="152">
        <f t="shared" si="4"/>
        <v>100</v>
      </c>
      <c r="J183" s="8"/>
    </row>
    <row r="184" spans="1:10" ht="36.75" customHeight="1">
      <c r="A184" s="57"/>
      <c r="B184" s="101" t="s">
        <v>45</v>
      </c>
      <c r="C184" s="47" t="s">
        <v>29</v>
      </c>
      <c r="D184" s="47" t="s">
        <v>44</v>
      </c>
      <c r="E184" s="110" t="s">
        <v>83</v>
      </c>
      <c r="F184" s="149"/>
      <c r="G184" s="130">
        <f>G185</f>
        <v>139.8</v>
      </c>
      <c r="H184" s="130">
        <f>H185</f>
        <v>87.5</v>
      </c>
      <c r="I184" s="152">
        <f t="shared" si="4"/>
        <v>62.58941344778254</v>
      </c>
      <c r="J184" s="8"/>
    </row>
    <row r="185" spans="1:10" ht="69" customHeight="1">
      <c r="A185" s="57"/>
      <c r="B185" s="101" t="s">
        <v>104</v>
      </c>
      <c r="C185" s="47" t="s">
        <v>29</v>
      </c>
      <c r="D185" s="47" t="s">
        <v>44</v>
      </c>
      <c r="E185" s="110" t="s">
        <v>206</v>
      </c>
      <c r="F185" s="54"/>
      <c r="G185" s="122">
        <f>G186</f>
        <v>139.8</v>
      </c>
      <c r="H185" s="122">
        <f>H186</f>
        <v>87.5</v>
      </c>
      <c r="I185" s="152">
        <f t="shared" si="4"/>
        <v>62.58941344778254</v>
      </c>
      <c r="J185" s="8"/>
    </row>
    <row r="186" spans="1:10" ht="48" customHeight="1">
      <c r="A186" s="57"/>
      <c r="B186" s="50" t="s">
        <v>62</v>
      </c>
      <c r="C186" s="47" t="s">
        <v>29</v>
      </c>
      <c r="D186" s="47" t="s">
        <v>44</v>
      </c>
      <c r="E186" s="110" t="s">
        <v>206</v>
      </c>
      <c r="F186" s="54"/>
      <c r="G186" s="122">
        <f>G187+G189</f>
        <v>139.8</v>
      </c>
      <c r="H186" s="122">
        <f>H187</f>
        <v>87.5</v>
      </c>
      <c r="I186" s="152">
        <f t="shared" si="4"/>
        <v>62.58941344778254</v>
      </c>
      <c r="J186" s="8"/>
    </row>
    <row r="187" spans="1:10" ht="60.75">
      <c r="A187" s="30"/>
      <c r="B187" s="101" t="s">
        <v>111</v>
      </c>
      <c r="C187" s="47" t="s">
        <v>29</v>
      </c>
      <c r="D187" s="47" t="s">
        <v>44</v>
      </c>
      <c r="E187" s="110" t="s">
        <v>206</v>
      </c>
      <c r="F187" s="54" t="s">
        <v>51</v>
      </c>
      <c r="G187" s="131">
        <f>G188</f>
        <v>111.4</v>
      </c>
      <c r="H187" s="131">
        <f>H188</f>
        <v>87.5</v>
      </c>
      <c r="I187" s="152">
        <f t="shared" si="4"/>
        <v>78.54578096947935</v>
      </c>
      <c r="J187" s="8"/>
    </row>
    <row r="188" spans="1:10" ht="60.75">
      <c r="A188" s="57"/>
      <c r="B188" s="101" t="s">
        <v>66</v>
      </c>
      <c r="C188" s="47" t="s">
        <v>29</v>
      </c>
      <c r="D188" s="47" t="s">
        <v>44</v>
      </c>
      <c r="E188" s="110" t="s">
        <v>206</v>
      </c>
      <c r="F188" s="54" t="s">
        <v>112</v>
      </c>
      <c r="G188" s="131">
        <v>111.4</v>
      </c>
      <c r="H188" s="131">
        <v>87.5</v>
      </c>
      <c r="I188" s="152">
        <f t="shared" si="4"/>
        <v>78.54578096947935</v>
      </c>
      <c r="J188" s="8"/>
    </row>
    <row r="189" spans="1:10" ht="60.75">
      <c r="A189" s="57"/>
      <c r="B189" s="101" t="s">
        <v>66</v>
      </c>
      <c r="C189" s="47" t="s">
        <v>29</v>
      </c>
      <c r="D189" s="47" t="s">
        <v>44</v>
      </c>
      <c r="E189" s="110" t="s">
        <v>206</v>
      </c>
      <c r="F189" s="54" t="s">
        <v>53</v>
      </c>
      <c r="G189" s="122">
        <f>G190</f>
        <v>28.4</v>
      </c>
      <c r="H189" s="122">
        <f>H190</f>
        <v>0</v>
      </c>
      <c r="I189" s="152">
        <f t="shared" si="4"/>
        <v>0</v>
      </c>
      <c r="J189" s="8"/>
    </row>
    <row r="190" spans="1:10" ht="47.25" customHeight="1">
      <c r="A190" s="57"/>
      <c r="B190" s="101" t="s">
        <v>67</v>
      </c>
      <c r="C190" s="47"/>
      <c r="D190" s="47" t="s">
        <v>44</v>
      </c>
      <c r="E190" s="110" t="s">
        <v>206</v>
      </c>
      <c r="F190" s="54" t="s">
        <v>54</v>
      </c>
      <c r="G190" s="122">
        <v>28.4</v>
      </c>
      <c r="H190" s="122">
        <v>0</v>
      </c>
      <c r="I190" s="152">
        <f t="shared" si="4"/>
        <v>0</v>
      </c>
      <c r="J190" s="8"/>
    </row>
    <row r="191" spans="1:10" ht="48.75" customHeight="1">
      <c r="A191" s="57"/>
      <c r="B191" s="101" t="s">
        <v>170</v>
      </c>
      <c r="C191" s="47" t="s">
        <v>29</v>
      </c>
      <c r="D191" s="47" t="s">
        <v>44</v>
      </c>
      <c r="E191" s="110" t="s">
        <v>171</v>
      </c>
      <c r="F191" s="54"/>
      <c r="G191" s="122">
        <f aca="true" t="shared" si="8" ref="G191:H195">G192</f>
        <v>116.3</v>
      </c>
      <c r="H191" s="122">
        <f t="shared" si="8"/>
        <v>116.3</v>
      </c>
      <c r="I191" s="152">
        <f t="shared" si="4"/>
        <v>100</v>
      </c>
      <c r="J191" s="8"/>
    </row>
    <row r="192" spans="1:10" ht="46.5" customHeight="1">
      <c r="A192" s="57"/>
      <c r="B192" s="101" t="s">
        <v>172</v>
      </c>
      <c r="C192" s="47" t="s">
        <v>29</v>
      </c>
      <c r="D192" s="47" t="s">
        <v>44</v>
      </c>
      <c r="E192" s="110" t="s">
        <v>173</v>
      </c>
      <c r="F192" s="54"/>
      <c r="G192" s="122">
        <f t="shared" si="8"/>
        <v>116.3</v>
      </c>
      <c r="H192" s="122">
        <f t="shared" si="8"/>
        <v>116.3</v>
      </c>
      <c r="I192" s="152">
        <f t="shared" si="4"/>
        <v>100</v>
      </c>
      <c r="J192" s="8"/>
    </row>
    <row r="193" spans="1:10" ht="48" customHeight="1">
      <c r="A193" s="57"/>
      <c r="B193" s="101" t="s">
        <v>174</v>
      </c>
      <c r="C193" s="47" t="s">
        <v>29</v>
      </c>
      <c r="D193" s="47" t="s">
        <v>44</v>
      </c>
      <c r="E193" s="110" t="s">
        <v>205</v>
      </c>
      <c r="F193" s="54"/>
      <c r="G193" s="122">
        <f t="shared" si="8"/>
        <v>116.3</v>
      </c>
      <c r="H193" s="122">
        <f t="shared" si="8"/>
        <v>116.3</v>
      </c>
      <c r="I193" s="152">
        <f t="shared" si="4"/>
        <v>100</v>
      </c>
      <c r="J193" s="8"/>
    </row>
    <row r="194" spans="1:10" ht="50.25" customHeight="1">
      <c r="A194" s="57"/>
      <c r="B194" s="101" t="s">
        <v>66</v>
      </c>
      <c r="C194" s="47" t="s">
        <v>29</v>
      </c>
      <c r="D194" s="47" t="s">
        <v>44</v>
      </c>
      <c r="E194" s="110" t="s">
        <v>205</v>
      </c>
      <c r="F194" s="54"/>
      <c r="G194" s="122">
        <f t="shared" si="8"/>
        <v>116.3</v>
      </c>
      <c r="H194" s="122">
        <f t="shared" si="8"/>
        <v>116.3</v>
      </c>
      <c r="I194" s="152">
        <f t="shared" si="4"/>
        <v>100</v>
      </c>
      <c r="J194" s="8"/>
    </row>
    <row r="195" spans="1:10" ht="54" customHeight="1">
      <c r="A195" s="57"/>
      <c r="B195" s="101" t="s">
        <v>67</v>
      </c>
      <c r="C195" s="47" t="s">
        <v>29</v>
      </c>
      <c r="D195" s="47" t="s">
        <v>44</v>
      </c>
      <c r="E195" s="110" t="s">
        <v>205</v>
      </c>
      <c r="F195" s="54" t="s">
        <v>53</v>
      </c>
      <c r="G195" s="122">
        <f t="shared" si="8"/>
        <v>116.3</v>
      </c>
      <c r="H195" s="122">
        <f t="shared" si="8"/>
        <v>116.3</v>
      </c>
      <c r="I195" s="152">
        <f t="shared" si="4"/>
        <v>100</v>
      </c>
      <c r="J195" s="8"/>
    </row>
    <row r="196" spans="1:10" ht="60.75">
      <c r="A196" s="57"/>
      <c r="B196" s="46" t="s">
        <v>67</v>
      </c>
      <c r="C196" s="47" t="s">
        <v>29</v>
      </c>
      <c r="D196" s="47" t="s">
        <v>44</v>
      </c>
      <c r="E196" s="110" t="s">
        <v>205</v>
      </c>
      <c r="F196" s="54" t="s">
        <v>54</v>
      </c>
      <c r="G196" s="122">
        <v>116.3</v>
      </c>
      <c r="H196" s="122">
        <v>116.3</v>
      </c>
      <c r="I196" s="152">
        <f t="shared" si="4"/>
        <v>100</v>
      </c>
      <c r="J196" s="8"/>
    </row>
    <row r="197" spans="2:10" ht="27.75">
      <c r="B197" s="9"/>
      <c r="C197" s="9"/>
      <c r="D197" s="9"/>
      <c r="E197" s="9"/>
      <c r="F197" s="9"/>
      <c r="G197" s="10"/>
      <c r="H197" s="8"/>
      <c r="I197" s="8"/>
      <c r="J197" s="8"/>
    </row>
    <row r="198" spans="2:10" ht="27.75">
      <c r="B198" s="9"/>
      <c r="C198" s="9"/>
      <c r="D198" s="9"/>
      <c r="E198" s="9"/>
      <c r="F198" s="9"/>
      <c r="G198" s="10"/>
      <c r="H198" s="8"/>
      <c r="I198" s="8"/>
      <c r="J198" s="8"/>
    </row>
    <row r="199" spans="2:10" ht="27.75">
      <c r="B199" s="9"/>
      <c r="C199" s="9"/>
      <c r="D199" s="9"/>
      <c r="E199" s="9"/>
      <c r="F199" s="9"/>
      <c r="G199" s="10"/>
      <c r="H199" s="8"/>
      <c r="I199" s="8"/>
      <c r="J199" s="8"/>
    </row>
    <row r="200" spans="2:10" ht="27.75">
      <c r="B200" s="9"/>
      <c r="C200" s="9"/>
      <c r="D200" s="9"/>
      <c r="E200" s="9"/>
      <c r="F200" s="9"/>
      <c r="G200" s="10"/>
      <c r="H200" s="8"/>
      <c r="I200" s="8"/>
      <c r="J200" s="8"/>
    </row>
    <row r="201" spans="7:10" ht="27">
      <c r="G201" s="7"/>
      <c r="H201" s="8"/>
      <c r="I201" s="8"/>
      <c r="J201" s="8"/>
    </row>
    <row r="202" spans="7:10" ht="27">
      <c r="G202" s="7"/>
      <c r="H202" s="8"/>
      <c r="I202" s="8"/>
      <c r="J202" s="8"/>
    </row>
    <row r="203" spans="7:10" ht="27">
      <c r="G203" s="7"/>
      <c r="H203" s="8"/>
      <c r="I203" s="8"/>
      <c r="J203" s="8"/>
    </row>
    <row r="204" spans="7:10" ht="27">
      <c r="G204" s="7"/>
      <c r="H204" s="8"/>
      <c r="I204" s="8"/>
      <c r="J204" s="8"/>
    </row>
    <row r="205" spans="7:10" ht="27">
      <c r="G205" s="7"/>
      <c r="H205" s="8"/>
      <c r="I205" s="8"/>
      <c r="J205" s="8"/>
    </row>
    <row r="206" spans="7:10" ht="27">
      <c r="G206" s="7"/>
      <c r="H206" s="8"/>
      <c r="I206" s="8"/>
      <c r="J206" s="8"/>
    </row>
    <row r="207" spans="7:10" ht="27">
      <c r="G207" s="7"/>
      <c r="H207" s="8"/>
      <c r="I207" s="8"/>
      <c r="J207" s="8"/>
    </row>
    <row r="208" spans="7:10" ht="27">
      <c r="G208" s="7"/>
      <c r="H208" s="8"/>
      <c r="I208" s="8"/>
      <c r="J208" s="8"/>
    </row>
    <row r="209" spans="7:10" ht="27">
      <c r="G209" s="7"/>
      <c r="H209" s="8"/>
      <c r="I209" s="8"/>
      <c r="J209" s="8"/>
    </row>
    <row r="210" spans="7:10" ht="27">
      <c r="G210" s="7"/>
      <c r="H210" s="8"/>
      <c r="I210" s="8"/>
      <c r="J210" s="8"/>
    </row>
    <row r="211" spans="7:10" ht="27">
      <c r="G211" s="7"/>
      <c r="H211" s="8"/>
      <c r="I211" s="8"/>
      <c r="J211" s="8"/>
    </row>
    <row r="212" spans="7:10" ht="27">
      <c r="G212" s="7"/>
      <c r="H212" s="8"/>
      <c r="I212" s="8"/>
      <c r="J212" s="8"/>
    </row>
    <row r="213" spans="7:10" ht="27">
      <c r="G213" s="7"/>
      <c r="J213" s="8"/>
    </row>
    <row r="214" spans="7:10" ht="27">
      <c r="G214" s="7"/>
      <c r="J214" s="8"/>
    </row>
    <row r="215" spans="7:10" ht="27">
      <c r="G215" s="7"/>
      <c r="J215" s="8"/>
    </row>
    <row r="216" spans="7:10" ht="27">
      <c r="G216" s="7"/>
      <c r="J216" s="8"/>
    </row>
    <row r="217" ht="27">
      <c r="J217" s="8"/>
    </row>
    <row r="218" ht="27">
      <c r="J218" s="8"/>
    </row>
    <row r="219" ht="27">
      <c r="J219" s="8"/>
    </row>
    <row r="220" ht="27">
      <c r="J220" s="8"/>
    </row>
    <row r="221" ht="27">
      <c r="J221" s="8"/>
    </row>
    <row r="222" ht="27">
      <c r="J222" s="8"/>
    </row>
    <row r="223" ht="27">
      <c r="J223" s="8"/>
    </row>
    <row r="224" ht="27">
      <c r="J224" s="8"/>
    </row>
    <row r="225" ht="27">
      <c r="J225" s="8"/>
    </row>
    <row r="226" ht="27">
      <c r="J226" s="8"/>
    </row>
    <row r="227" ht="27">
      <c r="J227" s="8"/>
    </row>
    <row r="228" ht="27">
      <c r="J228" s="8"/>
    </row>
    <row r="229" ht="27">
      <c r="J229" s="8"/>
    </row>
    <row r="230" ht="27">
      <c r="J230" s="8"/>
    </row>
    <row r="231" ht="27">
      <c r="J231" s="8"/>
    </row>
    <row r="232" ht="27">
      <c r="J232" s="8"/>
    </row>
    <row r="233" ht="27">
      <c r="J233" s="8"/>
    </row>
    <row r="234" ht="27">
      <c r="J234" s="8"/>
    </row>
    <row r="235" ht="27">
      <c r="J235" s="8"/>
    </row>
    <row r="236" ht="27">
      <c r="J236" s="8"/>
    </row>
    <row r="237" ht="27">
      <c r="J237" s="8"/>
    </row>
  </sheetData>
  <sheetProtection/>
  <mergeCells count="13">
    <mergeCell ref="E6:E7"/>
    <mergeCell ref="F6:F7"/>
    <mergeCell ref="C6:C7"/>
    <mergeCell ref="F1:J1"/>
    <mergeCell ref="B2:J2"/>
    <mergeCell ref="H6:H7"/>
    <mergeCell ref="B3:J4"/>
    <mergeCell ref="A5:G5"/>
    <mergeCell ref="A6:A7"/>
    <mergeCell ref="I6:J7"/>
    <mergeCell ref="B6:B7"/>
    <mergeCell ref="D6:D7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2019-11-15T03:39:13Z</cp:lastPrinted>
  <dcterms:created xsi:type="dcterms:W3CDTF">2003-12-05T21:14:57Z</dcterms:created>
  <dcterms:modified xsi:type="dcterms:W3CDTF">2019-11-15T03:39:17Z</dcterms:modified>
  <cp:category/>
  <cp:version/>
  <cp:contentType/>
  <cp:contentStatus/>
</cp:coreProperties>
</file>